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280"/>
  </bookViews>
  <sheets>
    <sheet name="Sheet2 " sheetId="4" r:id="rId1"/>
    <sheet name="Sheet1" sheetId="3" r:id="rId2"/>
  </sheets>
  <definedNames>
    <definedName name="_xlnm._FilterDatabase" localSheetId="0" hidden="1">'Sheet2 '!$A$2:$H$17</definedName>
    <definedName name="_xlnm.Print_Area" localSheetId="0">'Sheet2 '!$A$1:$G$19</definedName>
    <definedName name="_xlnm.Print_Titles" localSheetId="0">'Sheet2 '!$2:$2</definedName>
  </definedNames>
  <calcPr calcId="145621" fullPrecision="0"/>
</workbook>
</file>

<file path=xl/calcChain.xml><?xml version="1.0" encoding="utf-8"?>
<calcChain xmlns="http://schemas.openxmlformats.org/spreadsheetml/2006/main">
  <c r="E17" i="4" l="1"/>
  <c r="E14" i="4"/>
  <c r="E13" i="4"/>
  <c r="E12" i="4"/>
  <c r="E11" i="4"/>
  <c r="E9" i="4"/>
  <c r="E8" i="4"/>
  <c r="E7" i="4"/>
  <c r="E6" i="4"/>
  <c r="E4" i="4"/>
  <c r="E3" i="4"/>
</calcChain>
</file>

<file path=xl/sharedStrings.xml><?xml version="1.0" encoding="utf-8"?>
<sst xmlns="http://schemas.openxmlformats.org/spreadsheetml/2006/main" count="76" uniqueCount="64">
  <si>
    <t>热轧光圆钢筋</t>
  </si>
  <si>
    <t>粉煤灰</t>
  </si>
  <si>
    <t>砂</t>
  </si>
  <si>
    <t>石</t>
  </si>
  <si>
    <t>外加剂</t>
  </si>
  <si>
    <t>序号</t>
    <phoneticPr fontId="1" type="noConversion"/>
  </si>
  <si>
    <t>项目名称</t>
    <phoneticPr fontId="1" type="noConversion"/>
  </si>
  <si>
    <t>项目特征</t>
    <phoneticPr fontId="1" type="noConversion"/>
  </si>
  <si>
    <t>计量单位</t>
    <phoneticPr fontId="1" type="noConversion"/>
  </si>
  <si>
    <t>暂估检测工程量</t>
    <phoneticPr fontId="1" type="noConversion"/>
  </si>
  <si>
    <t>暂估检测工程量依据出处</t>
    <phoneticPr fontId="1" type="noConversion"/>
  </si>
  <si>
    <t>合价（元）</t>
    <phoneticPr fontId="1" type="noConversion"/>
  </si>
  <si>
    <t>1      </t>
  </si>
  <si>
    <t>热轧带肋钢筋</t>
    <phoneticPr fontId="1" type="noConversion"/>
  </si>
  <si>
    <t>1、只测：拉伸（屈服强度、抗拉强度、断后伸长率、最大力总伸长率）、弯曲、重量偏差
2、满足招标文件和检测规范要求</t>
    <phoneticPr fontId="1" type="noConversion"/>
  </si>
  <si>
    <t>组</t>
    <phoneticPr fontId="1" type="noConversion"/>
  </si>
  <si>
    <t>2      </t>
  </si>
  <si>
    <t>1、只测：拉伸（屈服强度、抗拉强度、断后伸长率、最大力总伸长率）、弯曲、重量偏差
2、满足招标文件和检测规范要求</t>
    <phoneticPr fontId="1" type="noConversion"/>
  </si>
  <si>
    <t>组</t>
    <phoneticPr fontId="1" type="noConversion"/>
  </si>
  <si>
    <t>3      </t>
  </si>
  <si>
    <t>钢管</t>
    <phoneticPr fontId="1" type="noConversion"/>
  </si>
  <si>
    <t>1、只测：拉伸（屈服强度、抗拉强度、伸长率）
2、满足招标文件和检测规范要求</t>
    <phoneticPr fontId="1" type="noConversion"/>
  </si>
  <si>
    <t>（粤价函[2004]428号文）参照镀锌钢管外径、壁厚、制样</t>
    <phoneticPr fontId="1" type="noConversion"/>
  </si>
  <si>
    <t>4      </t>
  </si>
  <si>
    <t>钢筋机械连接</t>
    <phoneticPr fontId="1" type="noConversion"/>
  </si>
  <si>
    <t>1、只测：残余变形、抗拉强度
2、满足招标文件和检测规范要求</t>
    <phoneticPr fontId="1" type="noConversion"/>
  </si>
  <si>
    <t>湛江机场航站区桩基工程计算稿：A和B桩数量,A桩纵向钢筋数量为12根，B桩纵向钢筋为13根</t>
    <phoneticPr fontId="1" type="noConversion"/>
  </si>
  <si>
    <t>5      </t>
  </si>
  <si>
    <t>钢筋焊接</t>
    <phoneticPr fontId="1" type="noConversion"/>
  </si>
  <si>
    <t>1、只测：抗拉强度、弯曲
2、满足招标文件和检测规范要求</t>
    <phoneticPr fontId="1" type="noConversion"/>
  </si>
  <si>
    <t>组</t>
    <phoneticPr fontId="1" type="noConversion"/>
  </si>
  <si>
    <t>6      </t>
  </si>
  <si>
    <t>混凝土</t>
    <phoneticPr fontId="1" type="noConversion"/>
  </si>
  <si>
    <t>1、只测：抗压强度
2、满足招标文件和检测规范要求</t>
    <phoneticPr fontId="1" type="noConversion"/>
  </si>
  <si>
    <t>组</t>
    <phoneticPr fontId="1" type="noConversion"/>
  </si>
  <si>
    <t>湛江机场航站区桩基工程计算稿：C30水下砼浮桩0.8M(m3)+C30水下砼有效实桩(m3)</t>
    <phoneticPr fontId="1" type="noConversion"/>
  </si>
  <si>
    <t>7      </t>
  </si>
  <si>
    <t>1、只测：抗水渗透
2、满足招标文件和检测规范要求</t>
    <phoneticPr fontId="1" type="noConversion"/>
  </si>
  <si>
    <t>8      </t>
  </si>
  <si>
    <t>混凝土配合比</t>
    <phoneticPr fontId="1" type="noConversion"/>
  </si>
  <si>
    <t>1、水泥：20kg；砂子：40kg；            石子：60kg
2、满足招标文件和检测规范要求</t>
    <phoneticPr fontId="1" type="noConversion"/>
  </si>
  <si>
    <t>9      </t>
  </si>
  <si>
    <t>通用硅酸盐水泥</t>
    <phoneticPr fontId="1" type="noConversion"/>
  </si>
  <si>
    <r>
      <t>1、只测：安定性、</t>
    </r>
    <r>
      <rPr>
        <sz val="12"/>
        <color theme="1"/>
        <rFont val="仿宋"/>
        <family val="3"/>
        <charset val="134"/>
      </rPr>
      <t>凝结时间、</t>
    </r>
    <r>
      <rPr>
        <sz val="12"/>
        <color rgb="FF000000"/>
        <rFont val="仿宋"/>
        <family val="3"/>
        <charset val="134"/>
      </rPr>
      <t>胶砂强度、</t>
    </r>
    <r>
      <rPr>
        <sz val="12"/>
        <color theme="1"/>
        <rFont val="仿宋"/>
        <family val="3"/>
        <charset val="134"/>
      </rPr>
      <t>细度、胶砂流动度、标准稠度用水量
2、满足招标文件和检测规范要求</t>
    </r>
    <phoneticPr fontId="1" type="noConversion"/>
  </si>
  <si>
    <t>组</t>
    <phoneticPr fontId="1" type="noConversion"/>
  </si>
  <si>
    <t>湛江机场航站区桩基工程计算稿：总泥浆</t>
    <phoneticPr fontId="1" type="noConversion"/>
  </si>
  <si>
    <t>10      </t>
  </si>
  <si>
    <r>
      <t>1、只测：细度、需水量比、</t>
    </r>
    <r>
      <rPr>
        <sz val="12"/>
        <color rgb="FF000000"/>
        <rFont val="仿宋"/>
        <family val="3"/>
        <charset val="134"/>
      </rPr>
      <t>烧失量、活性指数、含水量
2、满足招标文件和检测规范要求</t>
    </r>
    <phoneticPr fontId="1" type="noConversion"/>
  </si>
  <si>
    <t>11      </t>
  </si>
  <si>
    <t>1、只测：筛分析、堆积密度、含泥量、泥块含量、石粉含量（亚甲蓝法）、压碎值指标
2、满足招标文件和检测规范要求</t>
    <phoneticPr fontId="1" type="noConversion"/>
  </si>
  <si>
    <t>12      </t>
  </si>
  <si>
    <t>1、只测：筛分析、含泥量、泥块含量、针状和片状颗粒的总含量、压碎值指标
2、满足招标文件和检测规范要求</t>
    <phoneticPr fontId="1" type="noConversion"/>
  </si>
  <si>
    <t>13      </t>
  </si>
  <si>
    <t>1、只测减水率、泌水率比、含气量、凝结时间差、坍落度和坍落度1h经时变化量、抗压强度比、pH值、密度
2、满足招标文件和检测规范要求</t>
    <phoneticPr fontId="1" type="noConversion"/>
  </si>
  <si>
    <t>组</t>
    <phoneticPr fontId="1" type="noConversion"/>
  </si>
  <si>
    <t>14      </t>
  </si>
  <si>
    <t>1、只测渗透高度比、抗压强度比、pH值、密度
2、满足招标文件和检测规范要求</t>
    <phoneticPr fontId="1" type="noConversion"/>
  </si>
  <si>
    <t>15      </t>
  </si>
  <si>
    <t>机械连接钢筋接头</t>
    <phoneticPr fontId="1" type="noConversion"/>
  </si>
  <si>
    <t>1、拉伸
2、满足招标文件和检测规范要求</t>
    <phoneticPr fontId="1" type="noConversion"/>
  </si>
  <si>
    <t>暂列金</t>
    <phoneticPr fontId="6" type="noConversion"/>
  </si>
  <si>
    <t>综合单价（元）</t>
    <phoneticPr fontId="1" type="noConversion"/>
  </si>
  <si>
    <t>综合合价（元）</t>
    <phoneticPr fontId="1" type="noConversion"/>
  </si>
  <si>
    <t>广东湛江机场迁建工程航站楼桩基础工程建筑材料见证取样质量检测服务项目工程量清单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</si>
</sst>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_);[Red]\(0\)"/>
  </numFmts>
  <fonts count="7" x14ac:knownFonts="1">
    <font>
      <sz val="11"/>
      <color theme="1"/>
      <name val="宋体"/>
      <family val="2"/>
      <charset val="134"/>
      <scheme val="minor"/>
    </font>
    <font>
      <sz val="9"/>
      <name val="宋体"/>
      <family val="2"/>
      <charset val="134"/>
      <scheme val="minor"/>
    </font>
    <font>
      <b/>
      <sz val="16"/>
      <color theme="1"/>
      <name val="仿宋"/>
      <family val="3"/>
      <charset val="134"/>
    </font>
    <font>
      <sz val="12"/>
      <color theme="1"/>
      <name val="仿宋"/>
      <family val="3"/>
      <charset val="134"/>
    </font>
    <font>
      <b/>
      <sz val="12"/>
      <color theme="1"/>
      <name val="仿宋"/>
      <family val="3"/>
      <charset val="134"/>
    </font>
    <font>
      <sz val="12"/>
      <color rgb="FF000000"/>
      <name val="仿宋"/>
      <family val="3"/>
      <charset val="134"/>
    </font>
    <font>
      <sz val="9"/>
      <name val="宋体"/>
      <family val="3"/>
      <charset val="134"/>
    </font>
  </fonts>
  <fills count="2">
    <fill>
      <patternFill patternType="none"/>
    </fill>
    <fill>
      <patternFill patternType="gray125"/>
    </fill>
  </fills>
  <borders count="1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justify" vertical="center" wrapText="1"/>
    </xf>
    <xf numFmtId="177" fontId="3" fillId="0" borderId="7"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3" fillId="0" borderId="9" xfId="0" applyFont="1" applyBorder="1" applyAlignment="1">
      <alignment horizontal="justify"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justify" vertical="center" wrapText="1"/>
    </xf>
    <xf numFmtId="177"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177" fontId="3" fillId="0" borderId="5"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0" fontId="5" fillId="0" borderId="7"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3" xfId="0" applyFont="1" applyBorder="1" applyAlignment="1">
      <alignment vertical="center" wrapText="1"/>
    </xf>
    <xf numFmtId="0" fontId="4" fillId="0" borderId="7"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177" fontId="3" fillId="0" borderId="11"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12" xfId="0" applyFont="1" applyBorder="1">
      <alignment vertical="center"/>
    </xf>
    <xf numFmtId="0" fontId="3" fillId="0" borderId="12" xfId="0" applyFont="1" applyBorder="1" applyAlignment="1">
      <alignment horizontal="center" vertical="center"/>
    </xf>
    <xf numFmtId="177" fontId="3" fillId="0" borderId="12" xfId="0" applyNumberFormat="1" applyFont="1" applyBorder="1" applyAlignment="1">
      <alignment horizontal="center" vertical="center"/>
    </xf>
    <xf numFmtId="0" fontId="3" fillId="0" borderId="7" xfId="0" applyFont="1" applyBorder="1" applyAlignment="1">
      <alignment horizontal="center" vertical="center"/>
    </xf>
    <xf numFmtId="176" fontId="3" fillId="0" borderId="7" xfId="0" applyNumberFormat="1" applyFont="1" applyBorder="1" applyAlignment="1">
      <alignment horizontal="center" vertical="center"/>
    </xf>
    <xf numFmtId="0" fontId="3" fillId="0" borderId="6" xfId="0" applyFont="1" applyBorder="1">
      <alignment vertical="center"/>
    </xf>
    <xf numFmtId="177" fontId="0" fillId="0" borderId="0" xfId="0" applyNumberFormat="1" applyAlignment="1">
      <alignment horizontal="center" vertical="center"/>
    </xf>
    <xf numFmtId="177" fontId="4" fillId="0" borderId="7" xfId="0" applyNumberFormat="1" applyFont="1" applyBorder="1" applyAlignment="1">
      <alignment horizontal="center"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85" zoomScaleNormal="85" workbookViewId="0">
      <pane xSplit="2" ySplit="2" topLeftCell="C3" activePane="bottomRight" state="frozen"/>
      <selection pane="topRight" activeCell="D1" sqref="D1"/>
      <selection pane="bottomLeft" activeCell="A4" sqref="A4"/>
      <selection pane="bottomRight" activeCell="G19" sqref="G19"/>
    </sheetView>
  </sheetViews>
  <sheetFormatPr defaultColWidth="15.625" defaultRowHeight="50.1" customHeight="1" x14ac:dyDescent="0.15"/>
  <cols>
    <col min="1" max="1" width="5.625" style="1" customWidth="1"/>
    <col min="2" max="2" width="15.625" style="1"/>
    <col min="3" max="3" width="32.375" customWidth="1"/>
    <col min="4" max="4" width="10.375" style="1" customWidth="1"/>
    <col min="5" max="5" width="8.875" style="39" customWidth="1"/>
    <col min="6" max="6" width="12.25" style="1" customWidth="1"/>
    <col min="7" max="7" width="12" style="1" customWidth="1"/>
    <col min="8" max="8" width="0" hidden="1" customWidth="1"/>
  </cols>
  <sheetData>
    <row r="1" spans="1:8" ht="42" customHeight="1" thickBot="1" x14ac:dyDescent="0.2">
      <c r="A1" s="45" t="s">
        <v>63</v>
      </c>
      <c r="B1" s="45"/>
      <c r="C1" s="45"/>
      <c r="D1" s="45"/>
      <c r="E1" s="45"/>
      <c r="F1" s="45"/>
      <c r="G1" s="45"/>
      <c r="H1" s="2"/>
    </row>
    <row r="2" spans="1:8" ht="67.5" customHeight="1" thickBot="1" x14ac:dyDescent="0.2">
      <c r="A2" s="28" t="s">
        <v>5</v>
      </c>
      <c r="B2" s="28" t="s">
        <v>6</v>
      </c>
      <c r="C2" s="28" t="s">
        <v>7</v>
      </c>
      <c r="D2" s="28" t="s">
        <v>8</v>
      </c>
      <c r="E2" s="40" t="s">
        <v>9</v>
      </c>
      <c r="F2" s="28" t="s">
        <v>61</v>
      </c>
      <c r="G2" s="28" t="s">
        <v>62</v>
      </c>
      <c r="H2" s="3" t="s">
        <v>10</v>
      </c>
    </row>
    <row r="3" spans="1:8" ht="98.25" customHeight="1" thickBot="1" x14ac:dyDescent="0.2">
      <c r="A3" s="5" t="s">
        <v>12</v>
      </c>
      <c r="B3" s="5" t="s">
        <v>13</v>
      </c>
      <c r="C3" s="6" t="s">
        <v>14</v>
      </c>
      <c r="D3" s="5" t="s">
        <v>15</v>
      </c>
      <c r="E3" s="7">
        <f>1549097.2/1000/60</f>
        <v>26</v>
      </c>
      <c r="F3" s="8"/>
      <c r="G3" s="5"/>
      <c r="H3" s="9"/>
    </row>
    <row r="4" spans="1:8" ht="66" customHeight="1" thickBot="1" x14ac:dyDescent="0.2">
      <c r="A4" s="5" t="s">
        <v>16</v>
      </c>
      <c r="B4" s="5" t="s">
        <v>0</v>
      </c>
      <c r="C4" s="6" t="s">
        <v>17</v>
      </c>
      <c r="D4" s="5" t="s">
        <v>18</v>
      </c>
      <c r="E4" s="7">
        <f>1549097.2/1000/60</f>
        <v>26</v>
      </c>
      <c r="F4" s="8"/>
      <c r="G4" s="5"/>
      <c r="H4" s="11"/>
    </row>
    <row r="5" spans="1:8" ht="72" customHeight="1" thickBot="1" x14ac:dyDescent="0.2">
      <c r="A5" s="12" t="s">
        <v>19</v>
      </c>
      <c r="B5" s="13" t="s">
        <v>20</v>
      </c>
      <c r="C5" s="14" t="s">
        <v>21</v>
      </c>
      <c r="D5" s="13" t="s">
        <v>18</v>
      </c>
      <c r="E5" s="15">
        <v>2</v>
      </c>
      <c r="F5" s="16"/>
      <c r="G5" s="13"/>
      <c r="H5" s="17" t="s">
        <v>22</v>
      </c>
    </row>
    <row r="6" spans="1:8" ht="71.25" customHeight="1" thickBot="1" x14ac:dyDescent="0.2">
      <c r="A6" s="12" t="s">
        <v>23</v>
      </c>
      <c r="B6" s="13" t="s">
        <v>24</v>
      </c>
      <c r="C6" s="14" t="s">
        <v>25</v>
      </c>
      <c r="D6" s="13" t="s">
        <v>18</v>
      </c>
      <c r="E6" s="15">
        <f>(132*12+(353-132)*13)/500</f>
        <v>9</v>
      </c>
      <c r="F6" s="16"/>
      <c r="G6" s="13"/>
      <c r="H6" s="41" t="s">
        <v>26</v>
      </c>
    </row>
    <row r="7" spans="1:8" ht="73.5" customHeight="1" thickBot="1" x14ac:dyDescent="0.2">
      <c r="A7" s="12" t="s">
        <v>27</v>
      </c>
      <c r="B7" s="13" t="s">
        <v>28</v>
      </c>
      <c r="C7" s="14" t="s">
        <v>29</v>
      </c>
      <c r="D7" s="13" t="s">
        <v>30</v>
      </c>
      <c r="E7" s="15">
        <f>(132*12+(353-132)*13)/300</f>
        <v>15</v>
      </c>
      <c r="F7" s="16"/>
      <c r="G7" s="13"/>
      <c r="H7" s="42"/>
    </row>
    <row r="8" spans="1:8" ht="78.75" customHeight="1" thickBot="1" x14ac:dyDescent="0.2">
      <c r="A8" s="4" t="s">
        <v>31</v>
      </c>
      <c r="B8" s="5" t="s">
        <v>32</v>
      </c>
      <c r="C8" s="10" t="s">
        <v>33</v>
      </c>
      <c r="D8" s="5" t="s">
        <v>34</v>
      </c>
      <c r="E8" s="7">
        <f>(498.6257+31164.11)/100</f>
        <v>317</v>
      </c>
      <c r="F8" s="8"/>
      <c r="G8" s="5"/>
      <c r="H8" s="11" t="s">
        <v>35</v>
      </c>
    </row>
    <row r="9" spans="1:8" ht="57" customHeight="1" thickBot="1" x14ac:dyDescent="0.2">
      <c r="A9" s="4" t="s">
        <v>36</v>
      </c>
      <c r="B9" s="5" t="s">
        <v>32</v>
      </c>
      <c r="C9" s="6" t="s">
        <v>37</v>
      </c>
      <c r="D9" s="5" t="s">
        <v>34</v>
      </c>
      <c r="E9" s="7">
        <f>(498.6257+31164.11)/500</f>
        <v>63</v>
      </c>
      <c r="F9" s="8"/>
      <c r="G9" s="5"/>
      <c r="H9" s="18" t="s">
        <v>35</v>
      </c>
    </row>
    <row r="10" spans="1:8" ht="49.5" customHeight="1" thickBot="1" x14ac:dyDescent="0.2">
      <c r="A10" s="4" t="s">
        <v>38</v>
      </c>
      <c r="B10" s="5" t="s">
        <v>39</v>
      </c>
      <c r="C10" s="10" t="s">
        <v>40</v>
      </c>
      <c r="D10" s="5" t="s">
        <v>34</v>
      </c>
      <c r="E10" s="7">
        <v>2</v>
      </c>
      <c r="F10" s="8"/>
      <c r="G10" s="5"/>
      <c r="H10" s="9"/>
    </row>
    <row r="11" spans="1:8" ht="112.5" customHeight="1" thickBot="1" x14ac:dyDescent="0.2">
      <c r="A11" s="4" t="s">
        <v>41</v>
      </c>
      <c r="B11" s="13" t="s">
        <v>42</v>
      </c>
      <c r="C11" s="19" t="s">
        <v>43</v>
      </c>
      <c r="D11" s="13" t="s">
        <v>44</v>
      </c>
      <c r="E11" s="15">
        <f>32297.37/500</f>
        <v>65</v>
      </c>
      <c r="F11" s="16"/>
      <c r="G11" s="13"/>
      <c r="H11" s="20" t="s">
        <v>45</v>
      </c>
    </row>
    <row r="12" spans="1:8" ht="50.1" customHeight="1" thickBot="1" x14ac:dyDescent="0.2">
      <c r="A12" s="4" t="s">
        <v>46</v>
      </c>
      <c r="B12" s="13" t="s">
        <v>1</v>
      </c>
      <c r="C12" s="14" t="s">
        <v>47</v>
      </c>
      <c r="D12" s="13" t="s">
        <v>34</v>
      </c>
      <c r="E12" s="15">
        <f>200/3</f>
        <v>67</v>
      </c>
      <c r="F12" s="16"/>
      <c r="G12" s="13"/>
      <c r="H12" s="18"/>
    </row>
    <row r="13" spans="1:8" ht="62.25" customHeight="1" thickBot="1" x14ac:dyDescent="0.2">
      <c r="A13" s="4" t="s">
        <v>48</v>
      </c>
      <c r="B13" s="13" t="s">
        <v>2</v>
      </c>
      <c r="C13" s="19" t="s">
        <v>49</v>
      </c>
      <c r="D13" s="13" t="s">
        <v>34</v>
      </c>
      <c r="E13" s="15">
        <f>(498.6257+31164.11)/400</f>
        <v>79</v>
      </c>
      <c r="F13" s="16"/>
      <c r="G13" s="13"/>
      <c r="H13" s="18"/>
    </row>
    <row r="14" spans="1:8" ht="63" customHeight="1" thickBot="1" x14ac:dyDescent="0.2">
      <c r="A14" s="4" t="s">
        <v>50</v>
      </c>
      <c r="B14" s="13" t="s">
        <v>3</v>
      </c>
      <c r="C14" s="19" t="s">
        <v>51</v>
      </c>
      <c r="D14" s="13" t="s">
        <v>34</v>
      </c>
      <c r="E14" s="15">
        <f>(498.6257+31164.11)/400</f>
        <v>79</v>
      </c>
      <c r="F14" s="16"/>
      <c r="G14" s="13"/>
      <c r="H14" s="18"/>
    </row>
    <row r="15" spans="1:8" ht="85.5" customHeight="1" thickBot="1" x14ac:dyDescent="0.2">
      <c r="A15" s="4" t="s">
        <v>52</v>
      </c>
      <c r="B15" s="21" t="s">
        <v>4</v>
      </c>
      <c r="C15" s="22" t="s">
        <v>53</v>
      </c>
      <c r="D15" s="4" t="s">
        <v>54</v>
      </c>
      <c r="E15" s="23">
        <v>1</v>
      </c>
      <c r="F15" s="24"/>
      <c r="G15" s="4"/>
      <c r="H15" s="9"/>
    </row>
    <row r="16" spans="1:8" ht="64.5" customHeight="1" thickBot="1" x14ac:dyDescent="0.2">
      <c r="A16" s="4" t="s">
        <v>55</v>
      </c>
      <c r="B16" s="21" t="s">
        <v>4</v>
      </c>
      <c r="C16" s="25" t="s">
        <v>56</v>
      </c>
      <c r="D16" s="5" t="s">
        <v>54</v>
      </c>
      <c r="E16" s="7">
        <v>1</v>
      </c>
      <c r="F16" s="8"/>
      <c r="G16" s="5"/>
      <c r="H16" s="18"/>
    </row>
    <row r="17" spans="1:8" ht="51.75" customHeight="1" thickBot="1" x14ac:dyDescent="0.2">
      <c r="A17" s="26" t="s">
        <v>57</v>
      </c>
      <c r="B17" s="5" t="s">
        <v>58</v>
      </c>
      <c r="C17" s="27" t="s">
        <v>59</v>
      </c>
      <c r="D17" s="4" t="s">
        <v>34</v>
      </c>
      <c r="E17" s="23">
        <f>(132*12+(353-132)*13)/500</f>
        <v>9</v>
      </c>
      <c r="F17" s="24"/>
      <c r="G17" s="4"/>
      <c r="H17" s="11"/>
    </row>
    <row r="18" spans="1:8" ht="51.75" customHeight="1" thickBot="1" x14ac:dyDescent="0.2">
      <c r="A18" s="26"/>
      <c r="B18" s="28" t="s">
        <v>60</v>
      </c>
      <c r="C18" s="29"/>
      <c r="D18" s="30"/>
      <c r="E18" s="31"/>
      <c r="F18" s="24"/>
      <c r="G18" s="5">
        <v>20064</v>
      </c>
      <c r="H18" s="32"/>
    </row>
    <row r="19" spans="1:8" ht="38.25" customHeight="1" thickBot="1" x14ac:dyDescent="0.2">
      <c r="A19" s="43" t="s">
        <v>11</v>
      </c>
      <c r="B19" s="44"/>
      <c r="C19" s="33"/>
      <c r="D19" s="34"/>
      <c r="E19" s="35"/>
      <c r="F19" s="37"/>
      <c r="G19" s="36"/>
      <c r="H19" s="38"/>
    </row>
  </sheetData>
  <mergeCells count="3">
    <mergeCell ref="H6:H7"/>
    <mergeCell ref="A19:B19"/>
    <mergeCell ref="A1:G1"/>
  </mergeCells>
  <phoneticPr fontId="1" type="noConversion"/>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Sheet2 </vt:lpstr>
      <vt:lpstr>Sheet1</vt:lpstr>
      <vt:lpstr>'Sheet2 '!Print_Area</vt:lpstr>
      <vt:lpstr>'Sheet2 '!Print_Titles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2018-11-01T04:03:22Z</cp:lastPrinted>
  <dcterms:created xsi:type="dcterms:W3CDTF">2018-10-10T03:47:52Z</dcterms:created>
  <dcterms:modified xsi:type="dcterms:W3CDTF">2018-12-12T07:06:53Z</dcterms:modified>
</cp:coreProperties>
</file>