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<sst xmlns="http://schemas.openxmlformats.org/spreadsheetml/2006/main" count="172" uniqueCount="120">
  <si>
    <t xml:space="preserve">广东湛江机场迁建工程航站楼登机桥土方暨飞行区地基处理方案验证工程检测监测
检测监测
</t>
  </si>
  <si>
    <t>招标控制价计算书</t>
  </si>
  <si>
    <t>序号</t>
  </si>
  <si>
    <t>项目名称</t>
  </si>
  <si>
    <t>项目特征</t>
  </si>
  <si>
    <t>单位</t>
  </si>
  <si>
    <t>工程量</t>
  </si>
  <si>
    <t>综合单价（元）</t>
  </si>
  <si>
    <t>合价（元）</t>
  </si>
  <si>
    <t>备注</t>
  </si>
  <si>
    <t>一</t>
  </si>
  <si>
    <t>广东湛江机场迁建工程航站楼登机桥土方暨飞行区地基处理方案验证工程检测项目</t>
  </si>
  <si>
    <t>（一）</t>
  </si>
  <si>
    <t>试验区检测项目</t>
  </si>
  <si>
    <t>填料性质试验检测</t>
  </si>
  <si>
    <t>粉质黏土、砂质黏性土两种填料</t>
  </si>
  <si>
    <t>（1）</t>
  </si>
  <si>
    <t>一般物理力学性能试验</t>
  </si>
  <si>
    <t>1、填料：粉质黏土；
2、每组填料试验内容包括天然含水量试验、密实度、颗粒密度试验、颗粒分析试验、界限含水量试验、相对密度试验等，按设计要求进行试验。
3、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</si>
  <si>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组</t>
  </si>
  <si>
    <t>（2）</t>
  </si>
  <si>
    <t>1、填料：砂质黏性土；
2、每组填料试验内容包括天然含水量试验、密实度、颗粒密度试验、颗粒分析试验、界限含水量试验、相对密度试验等，按设计要求进行试验；
3、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</si>
  <si>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（3）</t>
  </si>
  <si>
    <t>击实试验</t>
  </si>
  <si>
    <t>1、每种填料6组；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</si>
  <si>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（4）</t>
  </si>
  <si>
    <t>直剪试验</t>
  </si>
  <si>
    <t>（5）</t>
  </si>
  <si>
    <t>三轴压缩试验</t>
  </si>
  <si>
    <t>（6）</t>
  </si>
  <si>
    <t>CBR（承载比）试验</t>
  </si>
  <si>
    <t>（7）</t>
  </si>
  <si>
    <t>膨胀试验</t>
  </si>
  <si>
    <t>填料试验检测</t>
  </si>
  <si>
    <t>（8）</t>
  </si>
  <si>
    <t>1、填料：粉质黏土；
2、分为两种填筑工艺，分别对应93％、95％、96%压实度力学特性；
3、每组填料试验内容包括天然含水量试验、密实度、颗粒密度试验、颗粒分析试验、界限含水量试验、相对密度试验等，按设计要求进行试验；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</si>
  <si>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（9）</t>
  </si>
  <si>
    <t>1、填料：砂质黏性土；
2、分为两种填筑工艺，分别对应93％、95％、96%压实度力学特性；
3、每组填料试验内容包括天然含水量试验、密实度、颗粒密度试验、颗粒分析试验、界限含水量试验、相对密度试验等，按设计要求进行试验；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</si>
  <si>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（10）</t>
  </si>
  <si>
    <t>1、两种填料、两种填筑工艺分别对应93％、95％、96%压实度力学特性，每项检测6组；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</si>
  <si>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（11）</t>
  </si>
  <si>
    <t>（12）</t>
  </si>
  <si>
    <t>反应模量试验</t>
  </si>
  <si>
    <t>1、两种填料、两种填筑工艺填筑到槽底后对应96%压实度，2组/验证组；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</si>
  <si>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（13）</t>
  </si>
  <si>
    <t>压实度检测</t>
  </si>
  <si>
    <t>1、两种种填料、两种填筑工艺、3组虚铺厚度、碾压遍数（振碾6组、冲碾7组）；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</si>
  <si>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（14）</t>
  </si>
  <si>
    <t>沉降测量
（5m×5m方格网）</t>
  </si>
  <si>
    <t>1、两种种填料、两种填筑工艺、3组虚铺厚度、6组碾压遍数、碾压前每组试验方格网测量（12组）；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</si>
  <si>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地基处理试验检测</t>
  </si>
  <si>
    <t>（15）</t>
  </si>
  <si>
    <t>钻孔取样</t>
  </si>
  <si>
    <t>1、每组试验(填方区7组、挖方区强夯3组、挖方区冲碾1组)取样2点，每点取样(高能级强夯、低能级强夯、冲碾依次10m、5m、2m),试验前后均需取样；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</si>
  <si>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m</t>
  </si>
  <si>
    <t>（16）</t>
  </si>
  <si>
    <t>一般物理力学试验</t>
  </si>
  <si>
    <t>1、强夯区试样2m/组，冲碾区1m/组，每组试样均需检测，必须保证每层土均有检测；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</si>
  <si>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（17）</t>
  </si>
  <si>
    <t>高压固结试验（600kpa）</t>
  </si>
  <si>
    <t>（18）</t>
  </si>
  <si>
    <t>1、强夯区试样2m/组，冲碾区1m/组，只需检测验证组，必须保证每层土均有检测；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</si>
  <si>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（19）</t>
  </si>
  <si>
    <t>（20）</t>
  </si>
  <si>
    <t>标准贯入试验</t>
  </si>
  <si>
    <t>1、每组试验(填方区7组、挖方区强夯3组、挖方区冲碾1组)检测2点，每点检测(高能级强夯、低能级强夯、冲碾依次10m、5m、2m),试验前后均需检测；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</si>
  <si>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（21）</t>
  </si>
  <si>
    <t>载荷板试验</t>
  </si>
  <si>
    <t>1、强夯或冲碾只需检测验证组，2组/验证组；填挖交界带每组试验均需检测，2组/试验组；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</si>
  <si>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（22）</t>
  </si>
  <si>
    <t>固体体积率检测</t>
  </si>
  <si>
    <t>1、只需检测验证组，3组/验证组；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</si>
  <si>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（二）</t>
  </si>
  <si>
    <t>施工区检测</t>
  </si>
  <si>
    <t>土石方检测</t>
  </si>
  <si>
    <t>（23）</t>
  </si>
  <si>
    <t>密实度</t>
  </si>
  <si>
    <t>1、检验方法：灌砂法/灌水法；
2、检验数量或频率按规范：暂定200点（暂定总面积41866平方，按每层按1000平方抽取1点 ，取总数的30%的检测频率计算）；
3、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</si>
  <si>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点</t>
  </si>
  <si>
    <t>强夯检测（QH区）表层</t>
  </si>
  <si>
    <t>（24）</t>
  </si>
  <si>
    <t>干密度</t>
  </si>
  <si>
    <t>1、检验方法：灌水法；
2、检验数量或频率按规范：每2500m2一点，且每个独立的区块不少于2点；
3、检测指标：≥2.0 g/cm 3；
4、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</si>
  <si>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（25）</t>
  </si>
  <si>
    <t>固体体积率</t>
  </si>
  <si>
    <t>1、检验方法：探坑法；
2、检验数量或频率按规范：每2500m2一点，且每个独立的区块不少于2点；
3、检测指标：81%~83%；
4、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</si>
  <si>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3</t>
  </si>
  <si>
    <t>强夯检测（QH区）深层</t>
  </si>
  <si>
    <t>（26）</t>
  </si>
  <si>
    <t>强夯加固深度</t>
  </si>
  <si>
    <t>1、检验方法：标贯或重型动力触探；
2、检验数量或频率按规范：每2500m2一点，且每个独立的区块不少于2点；
3、检测指标：要求的处理深度范围内，较地基处理前标贯击数（或动探击数）有明显提高，且当量标贯击数不小于8击；
4、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</si>
  <si>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冲碾检测（CN区）</t>
  </si>
  <si>
    <t>（27）</t>
  </si>
  <si>
    <t>1、检验方法：灌砂法/灌水法；
2、检验数量或频率按规范：暂定总面积9000平方，按每层按1000平方抽取1点 ，取总数的30%的检测频率计算；
3、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</si>
  <si>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小计</t>
  </si>
  <si>
    <t>二</t>
  </si>
  <si>
    <t>监测项目</t>
  </si>
  <si>
    <t>试验区监测</t>
  </si>
  <si>
    <t>试验区监测制作安装费</t>
  </si>
  <si>
    <t>（28）</t>
  </si>
  <si>
    <t>孔隙水压力</t>
  </si>
  <si>
    <t>1、监测仪器：振弦式孔隙水压力传感器；
2、埋设方式：钻孔埋深；仅先施工的1~3区块
需要检测；
3、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</si>
  <si>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块</t>
  </si>
  <si>
    <t>试验区监测制作监测费</t>
  </si>
  <si>
    <t>（29）</t>
  </si>
  <si>
    <t>1、监测方式：按设计要求监测，每测点至少按10次计；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</si>
  <si>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施工区监测</t>
  </si>
  <si>
    <t>施工区监测制作安装费</t>
  </si>
  <si>
    <t>（30）</t>
  </si>
  <si>
    <t>表面沉降</t>
  </si>
  <si>
    <t>1、监测仪器：表面标；
2、埋设方式：表面埋设；
3、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</si>
  <si>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（31）</t>
  </si>
  <si>
    <t>原地面沉降</t>
  </si>
  <si>
    <t>1、监测仪器：沉降板；
2、埋设方式：表面埋设；
3、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</si>
  <si>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施工区监测制作监测费</t>
  </si>
  <si>
    <t>（32）</t>
  </si>
  <si>
    <t>1、监测方式：按设计要求监测，每测点至少按50次计；
2、本项目综合单价包括（但不限于）选点、取样、相关设备场内外运输安装及相关规范和检测方案的工艺内容、劳务、材料、质检、安装、缺陷修复、管理费、利润、税金以及招标文件及合同中约定包含的风险费用、责任和义务等的全部费用；</t>
  </si>
  <si>
    <t>（33）</t>
  </si>
  <si>
    <t>招标控制价合计</t>
  </si>
  <si>
    <t>大写：</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</si>
</sst>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DBNum2][$-804]General"/>
  </numFmts>
  <fonts count="24">
    <font>
      <sz val="11"/>
      <color theme="1"/>
      <name val="宋体"/>
      <charset val="134"/>
      <scheme val="minor"/>
    </font>
    <font>
      <sz val="10.5"/>
      <color indexed="8"/>
      <name val="宋体"/>
      <charset val="134"/>
    </font>
    <font>
      <b/>
      <sz val="14"/>
      <color indexed="8"/>
      <name val="宋体"/>
      <charset val="134"/>
    </font>
    <font>
      <sz val="11"/>
      <color theme="1"/>
      <name val="宋体"/>
      <charset val="134"/>
      <scheme val="minor"/>
    </font>
    <font>
      <sz val="10.5"/>
      <color indexed="63"/>
      <name val="宋体"/>
      <charset val="134"/>
    </font>
    <font>
      <sz val="11"/>
      <color rgb="FFFF0000"/>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8" applyNumberFormat="0" applyFont="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10" applyNumberFormat="0" applyFill="0" applyAlignment="0" applyProtection="0">
      <alignment vertical="center"/>
    </xf>
    <xf numFmtId="0" fontId="16" fillId="0" borderId="10" applyNumberFormat="0" applyFill="0" applyAlignment="0" applyProtection="0">
      <alignment vertical="center"/>
    </xf>
    <xf numFmtId="0" fontId="12" fillId="16" borderId="0" applyNumberFormat="0" applyBorder="0" applyAlignment="0" applyProtection="0">
      <alignment vertical="center"/>
    </xf>
    <xf numFmtId="0" fontId="15" fillId="0" borderId="9" applyNumberFormat="0" applyFill="0" applyAlignment="0" applyProtection="0">
      <alignment vertical="center"/>
    </xf>
    <xf numFmtId="0" fontId="12" fillId="18" borderId="0" applyNumberFormat="0" applyBorder="0" applyAlignment="0" applyProtection="0">
      <alignment vertical="center"/>
    </xf>
    <xf numFmtId="0" fontId="8" fillId="2" borderId="6" applyNumberFormat="0" applyAlignment="0" applyProtection="0">
      <alignment vertical="center"/>
    </xf>
    <xf numFmtId="0" fontId="20" fillId="2" borderId="7" applyNumberFormat="0" applyAlignment="0" applyProtection="0">
      <alignment vertical="center"/>
    </xf>
    <xf numFmtId="0" fontId="17" fillId="13" borderId="11" applyNumberFormat="0" applyAlignment="0" applyProtection="0">
      <alignment vertical="center"/>
    </xf>
    <xf numFmtId="0" fontId="9" fillId="22" borderId="0" applyNumberFormat="0" applyBorder="0" applyAlignment="0" applyProtection="0">
      <alignment vertical="center"/>
    </xf>
    <xf numFmtId="0" fontId="12" fillId="25" borderId="0" applyNumberFormat="0" applyBorder="0" applyAlignment="0" applyProtection="0">
      <alignment vertical="center"/>
    </xf>
    <xf numFmtId="0" fontId="23" fillId="0" borderId="13" applyNumberFormat="0" applyFill="0" applyAlignment="0" applyProtection="0">
      <alignment vertical="center"/>
    </xf>
    <xf numFmtId="0" fontId="22" fillId="0" borderId="12" applyNumberFormat="0" applyFill="0" applyAlignment="0" applyProtection="0">
      <alignment vertical="center"/>
    </xf>
    <xf numFmtId="0" fontId="19" fillId="20" borderId="0" applyNumberFormat="0" applyBorder="0" applyAlignment="0" applyProtection="0">
      <alignment vertical="center"/>
    </xf>
    <xf numFmtId="0" fontId="21" fillId="24" borderId="0" applyNumberFormat="0" applyBorder="0" applyAlignment="0" applyProtection="0">
      <alignment vertical="center"/>
    </xf>
    <xf numFmtId="0" fontId="9" fillId="9" borderId="0" applyNumberFormat="0" applyBorder="0" applyAlignment="0" applyProtection="0">
      <alignment vertical="center"/>
    </xf>
    <xf numFmtId="0" fontId="12" fillId="15" borderId="0" applyNumberFormat="0" applyBorder="0" applyAlignment="0" applyProtection="0">
      <alignment vertical="center"/>
    </xf>
    <xf numFmtId="0" fontId="9" fillId="26"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19"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12" fillId="29" borderId="0" applyNumberFormat="0" applyBorder="0" applyAlignment="0" applyProtection="0">
      <alignment vertical="center"/>
    </xf>
    <xf numFmtId="0" fontId="9" fillId="27" borderId="0" applyNumberFormat="0" applyBorder="0" applyAlignment="0" applyProtection="0">
      <alignment vertical="center"/>
    </xf>
    <xf numFmtId="0" fontId="12" fillId="31" borderId="0" applyNumberFormat="0" applyBorder="0" applyAlignment="0" applyProtection="0">
      <alignment vertical="center"/>
    </xf>
    <xf numFmtId="0" fontId="12" fillId="21" borderId="0" applyNumberFormat="0" applyBorder="0" applyAlignment="0" applyProtection="0">
      <alignment vertical="center"/>
    </xf>
    <xf numFmtId="0" fontId="9" fillId="30" borderId="0" applyNumberFormat="0" applyBorder="0" applyAlignment="0" applyProtection="0">
      <alignment vertical="center"/>
    </xf>
    <xf numFmtId="0" fontId="12" fillId="32"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vertical="center"/>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0" fontId="0" fillId="0" borderId="1" xfId="0" applyBorder="1" applyAlignment="1">
      <alignment horizontal="center" vertical="center"/>
    </xf>
    <xf numFmtId="0" fontId="4" fillId="0" borderId="1" xfId="0" applyNumberFormat="1" applyFont="1" applyFill="1" applyBorder="1" applyAlignment="1" applyProtection="1">
      <alignment horizontal="left" vertical="center" wrapText="1"/>
    </xf>
    <xf numFmtId="49" fontId="3" fillId="0" borderId="1" xfId="0" applyNumberFormat="1" applyFont="1" applyBorder="1" applyAlignment="1">
      <alignment horizontal="center" vertical="center"/>
    </xf>
    <xf numFmtId="0" fontId="4" fillId="0" borderId="1" xfId="0" applyNumberFormat="1" applyFont="1" applyFill="1" applyBorder="1" applyAlignment="1" applyProtection="1">
      <alignment vertical="center"/>
    </xf>
    <xf numFmtId="0" fontId="4" fillId="0" borderId="2"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left" vertical="center"/>
    </xf>
    <xf numFmtId="0" fontId="1" fillId="0" borderId="1" xfId="0" applyNumberFormat="1" applyFont="1" applyFill="1" applyBorder="1" applyAlignment="1" applyProtection="1">
      <alignment vertical="center"/>
    </xf>
    <xf numFmtId="0" fontId="1" fillId="0" borderId="5" xfId="0" applyNumberFormat="1" applyFont="1" applyFill="1" applyBorder="1" applyAlignment="1" applyProtection="1">
      <alignment vertical="center"/>
    </xf>
    <xf numFmtId="0" fontId="4" fillId="0" borderId="1" xfId="0" applyNumberFormat="1" applyFont="1" applyFill="1" applyBorder="1" applyAlignment="1" applyProtection="1">
      <alignment horizontal="center" vertical="center"/>
    </xf>
    <xf numFmtId="176" fontId="1" fillId="0" borderId="1" xfId="0" applyNumberFormat="1"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abSelected="1" topLeftCell="A3" workbookViewId="0">
      <selection activeCell="F40" sqref="F40"/>
    </sheetView>
  </sheetViews>
  <sheetFormatPr defaultColWidth="9" defaultRowHeight="13.5" outlineLevelCol="7"/>
  <cols>
    <col min="1" max="1" width="9" style="2"/>
    <col min="2" max="2" width="19.25" style="3" customWidth="1"/>
    <col min="3" max="3" width="43" style="3" customWidth="1"/>
    <col min="4" max="5" width="9" style="3"/>
    <col min="6" max="6" width="10.5" style="3" customWidth="1"/>
    <col min="7" max="7" width="12" style="3" customWidth="1"/>
    <col min="8" max="8" width="10.75" style="3" customWidth="1"/>
  </cols>
  <sheetData>
    <row r="1" ht="18.75" spans="2:8">
      <c r="B1" s="4" t="s">
        <v>0</v>
      </c>
      <c r="C1" s="5"/>
      <c r="D1" s="5"/>
      <c r="E1" s="5"/>
      <c r="F1" s="5"/>
      <c r="G1" s="5"/>
      <c r="H1" s="5"/>
    </row>
    <row r="2" ht="18.75" spans="2:8">
      <c r="B2" s="6" t="s">
        <v>1</v>
      </c>
      <c r="C2" s="6"/>
      <c r="D2" s="6"/>
      <c r="E2" s="6"/>
      <c r="F2" s="6"/>
      <c r="G2" s="6"/>
      <c r="H2" s="6"/>
    </row>
    <row r="3" ht="27" customHeight="1" spans="1:8">
      <c r="A3" s="7" t="s">
        <v>2</v>
      </c>
      <c r="B3" s="8" t="s">
        <v>3</v>
      </c>
      <c r="C3" s="8" t="s">
        <v>4</v>
      </c>
      <c r="D3" s="8" t="s">
        <v>5</v>
      </c>
      <c r="E3" s="8" t="s">
        <v>6</v>
      </c>
      <c r="F3" s="9" t="s">
        <v>7</v>
      </c>
      <c r="G3" s="10" t="s">
        <v>8</v>
      </c>
      <c r="H3" s="9" t="s">
        <v>9</v>
      </c>
    </row>
    <row r="4" ht="24.75" customHeight="1" spans="1:8">
      <c r="A4" s="7" t="s">
        <v>10</v>
      </c>
      <c r="B4" s="11" t="s">
        <v>11</v>
      </c>
      <c r="C4" s="11"/>
      <c r="D4" s="11"/>
      <c r="E4" s="11"/>
      <c r="F4" s="11"/>
      <c r="G4" s="11"/>
      <c r="H4" s="12"/>
    </row>
    <row r="5" ht="21.95" customHeight="1" spans="1:8">
      <c r="A5" s="7" t="s">
        <v>12</v>
      </c>
      <c r="B5" s="13" t="s">
        <v>13</v>
      </c>
      <c r="C5" s="13"/>
      <c r="D5" s="13"/>
      <c r="E5" s="13"/>
      <c r="F5" s="13"/>
      <c r="G5" s="13"/>
      <c r="H5" s="10"/>
    </row>
    <row r="6" ht="21.95" customHeight="1" spans="1:8">
      <c r="A6" s="14">
        <v>1</v>
      </c>
      <c r="B6" s="13" t="s">
        <v>14</v>
      </c>
      <c r="C6" s="15" t="s">
        <v>15</v>
      </c>
      <c r="D6" s="8"/>
      <c r="E6" s="8"/>
      <c r="F6" s="10"/>
      <c r="G6" s="10"/>
      <c r="H6" s="10"/>
    </row>
    <row r="7" ht="126.75" customHeight="1" spans="1:8">
      <c r="A7" s="16" t="s">
        <v>16</v>
      </c>
      <c r="B7" s="8" t="s">
        <v>17</v>
      </c>
      <c r="C7" s="15" t="s">
        <v>18</v>
      </c>
      <c r="D7" s="8" t="s">
        <v>19</v>
      </c>
      <c r="E7" s="8">
        <v>6</v>
      </c>
      <c r="F7" s="10">
        <v>580</v>
      </c>
      <c r="G7" s="10">
        <f t="shared" ref="G7:G13" si="0">E7*F7</f>
        <v>3480</v>
      </c>
      <c r="H7" s="9"/>
    </row>
    <row r="8" ht="122.25" customHeight="1" spans="1:8">
      <c r="A8" s="16" t="s">
        <v>20</v>
      </c>
      <c r="B8" s="8" t="s">
        <v>17</v>
      </c>
      <c r="C8" s="15" t="s">
        <v>21</v>
      </c>
      <c r="D8" s="8" t="s">
        <v>19</v>
      </c>
      <c r="E8" s="8">
        <v>6</v>
      </c>
      <c r="F8" s="10">
        <v>580</v>
      </c>
      <c r="G8" s="10">
        <f t="shared" si="0"/>
        <v>3480</v>
      </c>
      <c r="H8" s="9"/>
    </row>
    <row r="9" ht="82.5" customHeight="1" spans="1:8">
      <c r="A9" s="16" t="s">
        <v>22</v>
      </c>
      <c r="B9" s="8" t="s">
        <v>23</v>
      </c>
      <c r="C9" s="15" t="s">
        <v>24</v>
      </c>
      <c r="D9" s="8" t="s">
        <v>19</v>
      </c>
      <c r="E9" s="8">
        <v>12</v>
      </c>
      <c r="F9" s="10">
        <v>733</v>
      </c>
      <c r="G9" s="10">
        <f t="shared" si="0"/>
        <v>8796</v>
      </c>
      <c r="H9" s="9"/>
    </row>
    <row r="10" ht="82.5" customHeight="1" spans="1:8">
      <c r="A10" s="16" t="s">
        <v>25</v>
      </c>
      <c r="B10" s="8" t="s">
        <v>26</v>
      </c>
      <c r="C10" s="15" t="s">
        <v>24</v>
      </c>
      <c r="D10" s="8" t="s">
        <v>19</v>
      </c>
      <c r="E10" s="8">
        <v>12</v>
      </c>
      <c r="F10" s="10">
        <v>66</v>
      </c>
      <c r="G10" s="10">
        <f t="shared" si="0"/>
        <v>792</v>
      </c>
      <c r="H10" s="9"/>
    </row>
    <row r="11" ht="82.5" customHeight="1" spans="1:8">
      <c r="A11" s="16" t="s">
        <v>27</v>
      </c>
      <c r="B11" s="8" t="s">
        <v>28</v>
      </c>
      <c r="C11" s="15" t="s">
        <v>24</v>
      </c>
      <c r="D11" s="8" t="s">
        <v>19</v>
      </c>
      <c r="E11" s="8">
        <v>12</v>
      </c>
      <c r="F11" s="10">
        <v>663</v>
      </c>
      <c r="G11" s="10">
        <f t="shared" si="0"/>
        <v>7956</v>
      </c>
      <c r="H11" s="9"/>
    </row>
    <row r="12" ht="82.5" customHeight="1" spans="1:8">
      <c r="A12" s="16" t="s">
        <v>29</v>
      </c>
      <c r="B12" s="8" t="s">
        <v>30</v>
      </c>
      <c r="C12" s="15" t="s">
        <v>24</v>
      </c>
      <c r="D12" s="8" t="s">
        <v>19</v>
      </c>
      <c r="E12" s="8">
        <v>12</v>
      </c>
      <c r="F12" s="10">
        <v>1000</v>
      </c>
      <c r="G12" s="10">
        <f t="shared" si="0"/>
        <v>12000</v>
      </c>
      <c r="H12" s="9"/>
    </row>
    <row r="13" ht="82.5" customHeight="1" spans="1:8">
      <c r="A13" s="16" t="s">
        <v>31</v>
      </c>
      <c r="B13" s="8" t="s">
        <v>32</v>
      </c>
      <c r="C13" s="15" t="s">
        <v>24</v>
      </c>
      <c r="D13" s="8" t="s">
        <v>19</v>
      </c>
      <c r="E13" s="8">
        <v>12</v>
      </c>
      <c r="F13" s="10">
        <v>300</v>
      </c>
      <c r="G13" s="10">
        <f t="shared" si="0"/>
        <v>3600</v>
      </c>
      <c r="H13" s="9"/>
    </row>
    <row r="14" ht="21.95" customHeight="1" spans="1:8">
      <c r="A14" s="14">
        <v>2</v>
      </c>
      <c r="B14" s="17" t="s">
        <v>33</v>
      </c>
      <c r="C14" s="15" t="s">
        <v>15</v>
      </c>
      <c r="D14" s="17"/>
      <c r="E14" s="17"/>
      <c r="F14" s="17"/>
      <c r="G14" s="17"/>
      <c r="H14" s="17"/>
    </row>
    <row r="15" ht="141" customHeight="1" spans="1:8">
      <c r="A15" s="16" t="s">
        <v>34</v>
      </c>
      <c r="B15" s="8" t="s">
        <v>17</v>
      </c>
      <c r="C15" s="15" t="s">
        <v>35</v>
      </c>
      <c r="D15" s="8" t="s">
        <v>19</v>
      </c>
      <c r="E15" s="8">
        <v>36</v>
      </c>
      <c r="F15" s="10">
        <v>580</v>
      </c>
      <c r="G15" s="10">
        <f t="shared" ref="G15:G16" si="1">E15*F15</f>
        <v>20880</v>
      </c>
      <c r="H15" s="9"/>
    </row>
    <row r="16" ht="150" customHeight="1" spans="1:8">
      <c r="A16" s="16" t="s">
        <v>36</v>
      </c>
      <c r="B16" s="8" t="s">
        <v>17</v>
      </c>
      <c r="C16" s="15" t="s">
        <v>37</v>
      </c>
      <c r="D16" s="8" t="s">
        <v>19</v>
      </c>
      <c r="E16" s="8">
        <v>36</v>
      </c>
      <c r="F16" s="10">
        <v>580</v>
      </c>
      <c r="G16" s="10">
        <f t="shared" si="1"/>
        <v>20880</v>
      </c>
      <c r="H16" s="9"/>
    </row>
    <row r="17" ht="99" customHeight="1" spans="1:8">
      <c r="A17" s="16" t="s">
        <v>38</v>
      </c>
      <c r="B17" s="8" t="s">
        <v>26</v>
      </c>
      <c r="C17" s="15" t="s">
        <v>39</v>
      </c>
      <c r="D17" s="8" t="s">
        <v>19</v>
      </c>
      <c r="E17" s="8">
        <v>72</v>
      </c>
      <c r="F17" s="10">
        <v>66</v>
      </c>
      <c r="G17" s="10">
        <f t="shared" ref="G17:G21" si="2">E17*F17</f>
        <v>4752</v>
      </c>
      <c r="H17" s="9"/>
    </row>
    <row r="18" ht="89.25" spans="1:8">
      <c r="A18" s="16" t="s">
        <v>40</v>
      </c>
      <c r="B18" s="8" t="s">
        <v>28</v>
      </c>
      <c r="C18" s="15" t="s">
        <v>39</v>
      </c>
      <c r="D18" s="8" t="s">
        <v>19</v>
      </c>
      <c r="E18" s="8">
        <v>72</v>
      </c>
      <c r="F18" s="10">
        <v>663</v>
      </c>
      <c r="G18" s="10">
        <f t="shared" si="2"/>
        <v>47736</v>
      </c>
      <c r="H18" s="10"/>
    </row>
    <row r="19" ht="89.25" spans="1:8">
      <c r="A19" s="16" t="s">
        <v>41</v>
      </c>
      <c r="B19" s="8" t="s">
        <v>42</v>
      </c>
      <c r="C19" s="15" t="s">
        <v>43</v>
      </c>
      <c r="D19" s="8" t="s">
        <v>19</v>
      </c>
      <c r="E19" s="8">
        <v>8</v>
      </c>
      <c r="F19" s="10">
        <v>5000</v>
      </c>
      <c r="G19" s="10">
        <f t="shared" si="2"/>
        <v>40000</v>
      </c>
      <c r="H19" s="9"/>
    </row>
    <row r="20" ht="89.25" spans="1:8">
      <c r="A20" s="16" t="s">
        <v>44</v>
      </c>
      <c r="B20" s="8" t="s">
        <v>45</v>
      </c>
      <c r="C20" s="15" t="s">
        <v>46</v>
      </c>
      <c r="D20" s="8" t="s">
        <v>19</v>
      </c>
      <c r="E20" s="8">
        <v>78</v>
      </c>
      <c r="F20" s="10">
        <v>130</v>
      </c>
      <c r="G20" s="10">
        <f t="shared" si="2"/>
        <v>10140</v>
      </c>
      <c r="H20" s="9"/>
    </row>
    <row r="21" ht="101.25" customHeight="1" spans="1:8">
      <c r="A21" s="16" t="s">
        <v>47</v>
      </c>
      <c r="B21" s="8" t="s">
        <v>48</v>
      </c>
      <c r="C21" s="15" t="s">
        <v>49</v>
      </c>
      <c r="D21" s="8" t="s">
        <v>19</v>
      </c>
      <c r="E21" s="8">
        <v>90</v>
      </c>
      <c r="F21" s="10">
        <v>300</v>
      </c>
      <c r="G21" s="10">
        <f t="shared" si="2"/>
        <v>27000</v>
      </c>
      <c r="H21" s="10"/>
    </row>
    <row r="22" ht="21" customHeight="1" spans="1:8">
      <c r="A22" s="14">
        <v>3</v>
      </c>
      <c r="B22" s="17" t="s">
        <v>50</v>
      </c>
      <c r="C22" s="17"/>
      <c r="D22" s="17"/>
      <c r="E22" s="17"/>
      <c r="F22" s="17"/>
      <c r="G22" s="17"/>
      <c r="H22" s="17"/>
    </row>
    <row r="23" ht="102" spans="1:8">
      <c r="A23" s="16" t="s">
        <v>51</v>
      </c>
      <c r="B23" s="8" t="s">
        <v>52</v>
      </c>
      <c r="C23" s="15" t="s">
        <v>53</v>
      </c>
      <c r="D23" s="8" t="s">
        <v>54</v>
      </c>
      <c r="E23" s="8">
        <v>314</v>
      </c>
      <c r="F23" s="10">
        <v>123</v>
      </c>
      <c r="G23" s="10">
        <f t="shared" ref="G23:G30" si="3">E23*F23</f>
        <v>38622</v>
      </c>
      <c r="H23" s="9"/>
    </row>
    <row r="24" ht="93" customHeight="1" spans="1:8">
      <c r="A24" s="16" t="s">
        <v>55</v>
      </c>
      <c r="B24" s="8" t="s">
        <v>56</v>
      </c>
      <c r="C24" s="15" t="s">
        <v>57</v>
      </c>
      <c r="D24" s="8" t="s">
        <v>19</v>
      </c>
      <c r="E24" s="8">
        <v>154</v>
      </c>
      <c r="F24" s="10">
        <v>144</v>
      </c>
      <c r="G24" s="10">
        <f t="shared" si="3"/>
        <v>22176</v>
      </c>
      <c r="H24" s="9"/>
    </row>
    <row r="25" ht="94.5" customHeight="1" spans="1:8">
      <c r="A25" s="16" t="s">
        <v>58</v>
      </c>
      <c r="B25" s="8" t="s">
        <v>59</v>
      </c>
      <c r="C25" s="15" t="s">
        <v>57</v>
      </c>
      <c r="D25" s="8" t="s">
        <v>19</v>
      </c>
      <c r="E25" s="8">
        <v>154</v>
      </c>
      <c r="F25" s="10">
        <v>227</v>
      </c>
      <c r="G25" s="10">
        <f t="shared" si="3"/>
        <v>34958</v>
      </c>
      <c r="H25" s="9"/>
    </row>
    <row r="26" ht="89.25" spans="1:8">
      <c r="A26" s="16" t="s">
        <v>60</v>
      </c>
      <c r="B26" s="8" t="s">
        <v>26</v>
      </c>
      <c r="C26" s="15" t="s">
        <v>61</v>
      </c>
      <c r="D26" s="8" t="s">
        <v>19</v>
      </c>
      <c r="E26" s="8">
        <v>10</v>
      </c>
      <c r="F26" s="10">
        <v>66</v>
      </c>
      <c r="G26" s="10">
        <f t="shared" si="3"/>
        <v>660</v>
      </c>
      <c r="H26" s="9"/>
    </row>
    <row r="27" ht="89.25" spans="1:8">
      <c r="A27" s="16" t="s">
        <v>62</v>
      </c>
      <c r="B27" s="8" t="s">
        <v>28</v>
      </c>
      <c r="C27" s="15" t="s">
        <v>61</v>
      </c>
      <c r="D27" s="8" t="s">
        <v>19</v>
      </c>
      <c r="E27" s="8">
        <v>10</v>
      </c>
      <c r="F27" s="10">
        <v>663</v>
      </c>
      <c r="G27" s="10">
        <f t="shared" si="3"/>
        <v>6630</v>
      </c>
      <c r="H27" s="10"/>
    </row>
    <row r="28" ht="102" spans="1:8">
      <c r="A28" s="16" t="s">
        <v>63</v>
      </c>
      <c r="B28" s="8" t="s">
        <v>64</v>
      </c>
      <c r="C28" s="15" t="s">
        <v>65</v>
      </c>
      <c r="D28" s="8" t="s">
        <v>54</v>
      </c>
      <c r="E28" s="8">
        <v>314</v>
      </c>
      <c r="F28" s="10">
        <v>500</v>
      </c>
      <c r="G28" s="10">
        <f t="shared" si="3"/>
        <v>157000</v>
      </c>
      <c r="H28" s="9"/>
    </row>
    <row r="29" ht="89.25" spans="1:8">
      <c r="A29" s="16" t="s">
        <v>66</v>
      </c>
      <c r="B29" s="8" t="s">
        <v>67</v>
      </c>
      <c r="C29" s="15" t="s">
        <v>68</v>
      </c>
      <c r="D29" s="8" t="s">
        <v>19</v>
      </c>
      <c r="E29" s="8">
        <v>12</v>
      </c>
      <c r="F29" s="10">
        <v>3897</v>
      </c>
      <c r="G29" s="10">
        <f t="shared" si="3"/>
        <v>46764</v>
      </c>
      <c r="H29" s="10"/>
    </row>
    <row r="30" ht="76.5" spans="1:8">
      <c r="A30" s="16" t="s">
        <v>69</v>
      </c>
      <c r="B30" s="8" t="s">
        <v>70</v>
      </c>
      <c r="C30" s="15" t="s">
        <v>71</v>
      </c>
      <c r="D30" s="8" t="s">
        <v>19</v>
      </c>
      <c r="E30" s="8">
        <v>6</v>
      </c>
      <c r="F30" s="10">
        <v>150</v>
      </c>
      <c r="G30" s="10">
        <f t="shared" si="3"/>
        <v>900</v>
      </c>
      <c r="H30" s="10"/>
    </row>
    <row r="31" spans="1:8">
      <c r="A31" s="7" t="s">
        <v>72</v>
      </c>
      <c r="B31" s="18" t="s">
        <v>73</v>
      </c>
      <c r="C31" s="19"/>
      <c r="D31" s="19"/>
      <c r="E31" s="19"/>
      <c r="F31" s="19"/>
      <c r="G31" s="20"/>
      <c r="H31" s="21"/>
    </row>
    <row r="32" spans="1:8">
      <c r="A32" s="14">
        <v>1</v>
      </c>
      <c r="B32" s="17" t="s">
        <v>74</v>
      </c>
      <c r="C32" s="17"/>
      <c r="D32" s="17"/>
      <c r="E32" s="17"/>
      <c r="F32" s="17"/>
      <c r="G32" s="17"/>
      <c r="H32" s="17"/>
    </row>
    <row r="33" ht="114.75" spans="1:8">
      <c r="A33" s="16" t="s">
        <v>75</v>
      </c>
      <c r="B33" s="8" t="s">
        <v>76</v>
      </c>
      <c r="C33" s="15" t="s">
        <v>77</v>
      </c>
      <c r="D33" s="8" t="s">
        <v>78</v>
      </c>
      <c r="E33" s="8">
        <v>200</v>
      </c>
      <c r="F33" s="8">
        <v>133</v>
      </c>
      <c r="G33" s="10">
        <f>E33*F33</f>
        <v>26600</v>
      </c>
      <c r="H33" s="9"/>
    </row>
    <row r="34" ht="21" customHeight="1" spans="1:8">
      <c r="A34" s="14">
        <v>2</v>
      </c>
      <c r="B34" s="17" t="s">
        <v>79</v>
      </c>
      <c r="C34" s="17"/>
      <c r="D34" s="17"/>
      <c r="E34" s="17"/>
      <c r="F34" s="17"/>
      <c r="G34" s="17"/>
      <c r="H34" s="17"/>
    </row>
    <row r="35" ht="114.75" spans="1:8">
      <c r="A35" s="16" t="s">
        <v>80</v>
      </c>
      <c r="B35" s="8" t="s">
        <v>81</v>
      </c>
      <c r="C35" s="15" t="s">
        <v>82</v>
      </c>
      <c r="D35" s="10" t="s">
        <v>78</v>
      </c>
      <c r="E35" s="10">
        <v>13</v>
      </c>
      <c r="F35" s="10">
        <v>800</v>
      </c>
      <c r="G35" s="10">
        <f>E35*F35</f>
        <v>10400</v>
      </c>
      <c r="H35" s="9"/>
    </row>
    <row r="36" ht="114.75" spans="1:8">
      <c r="A36" s="16" t="s">
        <v>83</v>
      </c>
      <c r="B36" s="8" t="s">
        <v>84</v>
      </c>
      <c r="C36" s="15" t="s">
        <v>85</v>
      </c>
      <c r="D36" s="10" t="s">
        <v>78</v>
      </c>
      <c r="E36" s="10">
        <v>13</v>
      </c>
      <c r="F36" s="10">
        <v>135</v>
      </c>
      <c r="G36" s="10">
        <f>E36*F36</f>
        <v>1755</v>
      </c>
      <c r="H36" s="9"/>
    </row>
    <row r="37" ht="26.25" customHeight="1" spans="1:8">
      <c r="A37" s="16" t="s">
        <v>86</v>
      </c>
      <c r="B37" s="22" t="s">
        <v>87</v>
      </c>
      <c r="C37" s="8"/>
      <c r="D37" s="10"/>
      <c r="E37" s="10"/>
      <c r="F37" s="10"/>
      <c r="G37" s="10"/>
      <c r="H37" s="9"/>
    </row>
    <row r="38" ht="154.5" customHeight="1" spans="1:8">
      <c r="A38" s="16" t="s">
        <v>88</v>
      </c>
      <c r="B38" s="8" t="s">
        <v>89</v>
      </c>
      <c r="C38" s="15" t="s">
        <v>90</v>
      </c>
      <c r="D38" s="10" t="s">
        <v>78</v>
      </c>
      <c r="E38" s="10">
        <v>29</v>
      </c>
      <c r="F38" s="10">
        <v>3333</v>
      </c>
      <c r="G38" s="10">
        <f>E38*F38</f>
        <v>96657</v>
      </c>
      <c r="H38" s="9"/>
    </row>
    <row r="39" ht="18" customHeight="1" spans="1:8">
      <c r="A39" s="14">
        <v>4</v>
      </c>
      <c r="B39" s="17" t="s">
        <v>91</v>
      </c>
      <c r="C39" s="17"/>
      <c r="D39" s="17"/>
      <c r="E39" s="17"/>
      <c r="F39" s="17"/>
      <c r="G39" s="17"/>
      <c r="H39" s="17"/>
    </row>
    <row r="40" ht="114.75" spans="1:8">
      <c r="A40" s="16" t="s">
        <v>92</v>
      </c>
      <c r="B40" s="8" t="s">
        <v>76</v>
      </c>
      <c r="C40" s="15" t="s">
        <v>93</v>
      </c>
      <c r="D40" s="8" t="s">
        <v>78</v>
      </c>
      <c r="E40" s="8">
        <v>50</v>
      </c>
      <c r="F40" s="8">
        <v>133</v>
      </c>
      <c r="G40" s="10">
        <f>E40*F40</f>
        <v>6650</v>
      </c>
      <c r="H40" s="9"/>
    </row>
    <row r="41" ht="23.25" customHeight="1" spans="1:8">
      <c r="A41" s="14"/>
      <c r="B41" s="23" t="s">
        <v>94</v>
      </c>
      <c r="C41" s="21"/>
      <c r="D41" s="21"/>
      <c r="E41" s="21"/>
      <c r="F41" s="21"/>
      <c r="G41" s="10">
        <f>SUM(G7:G40)</f>
        <v>661264</v>
      </c>
      <c r="H41" s="21"/>
    </row>
    <row r="42" ht="22.5" customHeight="1" spans="1:8">
      <c r="A42" s="7" t="s">
        <v>95</v>
      </c>
      <c r="B42" s="13" t="s">
        <v>96</v>
      </c>
      <c r="C42" s="13"/>
      <c r="D42" s="13"/>
      <c r="E42" s="13"/>
      <c r="F42" s="13"/>
      <c r="G42" s="13"/>
      <c r="H42" s="10"/>
    </row>
    <row r="43" ht="18.75" customHeight="1" spans="1:8">
      <c r="A43" s="7" t="s">
        <v>12</v>
      </c>
      <c r="B43" s="15" t="s">
        <v>97</v>
      </c>
      <c r="C43" s="8"/>
      <c r="D43" s="8"/>
      <c r="E43" s="8"/>
      <c r="F43" s="9"/>
      <c r="G43" s="10"/>
      <c r="H43" s="8"/>
    </row>
    <row r="44" ht="18.75" customHeight="1" spans="1:8">
      <c r="A44" s="7">
        <v>1</v>
      </c>
      <c r="B44" s="15" t="s">
        <v>98</v>
      </c>
      <c r="C44" s="8"/>
      <c r="D44" s="8"/>
      <c r="E44" s="8"/>
      <c r="F44" s="9"/>
      <c r="G44" s="10"/>
      <c r="H44" s="8"/>
    </row>
    <row r="45" ht="102" spans="1:8">
      <c r="A45" s="16" t="s">
        <v>99</v>
      </c>
      <c r="B45" s="8" t="s">
        <v>100</v>
      </c>
      <c r="C45" s="15" t="s">
        <v>101</v>
      </c>
      <c r="D45" s="8" t="s">
        <v>102</v>
      </c>
      <c r="E45" s="8">
        <v>12</v>
      </c>
      <c r="F45" s="10">
        <v>4550</v>
      </c>
      <c r="G45" s="10">
        <f>F45*E45</f>
        <v>54600</v>
      </c>
      <c r="H45" s="10"/>
    </row>
    <row r="46" ht="21.75" customHeight="1" spans="1:8">
      <c r="A46" s="7">
        <v>2</v>
      </c>
      <c r="B46" s="15" t="s">
        <v>103</v>
      </c>
      <c r="C46" s="8"/>
      <c r="D46" s="8"/>
      <c r="E46" s="8"/>
      <c r="F46" s="9"/>
      <c r="G46" s="10"/>
      <c r="H46" s="8"/>
    </row>
    <row r="47" s="1" customFormat="1" ht="93.75" customHeight="1" spans="1:8">
      <c r="A47" s="16" t="s">
        <v>104</v>
      </c>
      <c r="B47" s="8" t="s">
        <v>100</v>
      </c>
      <c r="C47" s="15" t="s">
        <v>105</v>
      </c>
      <c r="D47" s="8" t="s">
        <v>78</v>
      </c>
      <c r="E47" s="8">
        <v>12</v>
      </c>
      <c r="F47" s="10">
        <f>164*10</f>
        <v>1640</v>
      </c>
      <c r="G47" s="10">
        <f>F47*E47</f>
        <v>19680</v>
      </c>
      <c r="H47" s="8"/>
    </row>
    <row r="48" ht="22.5" customHeight="1" spans="1:8">
      <c r="A48" s="7" t="s">
        <v>72</v>
      </c>
      <c r="B48" s="17" t="s">
        <v>106</v>
      </c>
      <c r="C48" s="17"/>
      <c r="D48" s="17"/>
      <c r="E48" s="17"/>
      <c r="F48" s="17"/>
      <c r="G48" s="17"/>
      <c r="H48" s="21"/>
    </row>
    <row r="49" ht="24.75" customHeight="1" spans="1:8">
      <c r="A49" s="7">
        <v>1</v>
      </c>
      <c r="B49" s="15" t="s">
        <v>107</v>
      </c>
      <c r="C49" s="8"/>
      <c r="D49" s="8"/>
      <c r="E49" s="8"/>
      <c r="F49" s="9"/>
      <c r="G49" s="10"/>
      <c r="H49" s="8"/>
    </row>
    <row r="50" ht="89.25" spans="1:8">
      <c r="A50" s="16" t="s">
        <v>108</v>
      </c>
      <c r="B50" s="8" t="s">
        <v>109</v>
      </c>
      <c r="C50" s="15" t="s">
        <v>110</v>
      </c>
      <c r="D50" s="8" t="s">
        <v>78</v>
      </c>
      <c r="E50" s="10">
        <v>6</v>
      </c>
      <c r="F50" s="10">
        <v>206</v>
      </c>
      <c r="G50" s="10">
        <f>F50*E50</f>
        <v>1236</v>
      </c>
      <c r="H50" s="9"/>
    </row>
    <row r="51" ht="89.25" spans="1:8">
      <c r="A51" s="16" t="s">
        <v>111</v>
      </c>
      <c r="B51" s="8" t="s">
        <v>112</v>
      </c>
      <c r="C51" s="15" t="s">
        <v>113</v>
      </c>
      <c r="D51" s="8" t="s">
        <v>78</v>
      </c>
      <c r="E51" s="10">
        <v>6</v>
      </c>
      <c r="F51" s="10">
        <v>206</v>
      </c>
      <c r="G51" s="10">
        <f>F51*E51</f>
        <v>1236</v>
      </c>
      <c r="H51" s="9"/>
    </row>
    <row r="52" ht="20.25" customHeight="1" spans="1:8">
      <c r="A52" s="7">
        <v>2</v>
      </c>
      <c r="B52" s="15" t="s">
        <v>114</v>
      </c>
      <c r="C52" s="8"/>
      <c r="D52" s="8"/>
      <c r="E52" s="8"/>
      <c r="F52" s="9"/>
      <c r="G52" s="10"/>
      <c r="H52" s="8"/>
    </row>
    <row r="53" ht="89.25" spans="1:8">
      <c r="A53" s="16" t="s">
        <v>115</v>
      </c>
      <c r="B53" s="8" t="s">
        <v>109</v>
      </c>
      <c r="C53" s="15" t="s">
        <v>116</v>
      </c>
      <c r="D53" s="8" t="s">
        <v>78</v>
      </c>
      <c r="E53" s="8">
        <v>6</v>
      </c>
      <c r="F53" s="10">
        <f>70*50</f>
        <v>3500</v>
      </c>
      <c r="G53" s="10">
        <f>F53*E53</f>
        <v>21000</v>
      </c>
      <c r="H53" s="9"/>
    </row>
    <row r="54" ht="89.25" spans="1:8">
      <c r="A54" s="16" t="s">
        <v>117</v>
      </c>
      <c r="B54" s="8" t="s">
        <v>112</v>
      </c>
      <c r="C54" s="15" t="s">
        <v>116</v>
      </c>
      <c r="D54" s="8" t="s">
        <v>78</v>
      </c>
      <c r="E54" s="8">
        <v>6</v>
      </c>
      <c r="F54" s="10">
        <f>70*50</f>
        <v>3500</v>
      </c>
      <c r="G54" s="10">
        <f>F54*E54</f>
        <v>21000</v>
      </c>
      <c r="H54" s="9"/>
    </row>
    <row r="55" ht="21.95" customHeight="1" spans="1:8">
      <c r="A55" s="14"/>
      <c r="B55" s="23" t="s">
        <v>94</v>
      </c>
      <c r="C55" s="21"/>
      <c r="D55" s="21"/>
      <c r="E55" s="21"/>
      <c r="F55" s="21"/>
      <c r="G55" s="10">
        <f>SUM(G45:G54)</f>
        <v>118752</v>
      </c>
      <c r="H55" s="21"/>
    </row>
    <row r="56" ht="21.95" customHeight="1" spans="1:8">
      <c r="A56" s="14"/>
      <c r="B56" s="10" t="s">
        <v>118</v>
      </c>
      <c r="C56" s="21"/>
      <c r="D56" s="21"/>
      <c r="E56" s="21"/>
      <c r="F56" s="21"/>
      <c r="G56" s="10">
        <f>G41+G55</f>
        <v>780016</v>
      </c>
      <c r="H56" s="21"/>
    </row>
    <row r="57" ht="21.95" customHeight="1" spans="1:8">
      <c r="A57" s="14"/>
      <c r="B57" s="10" t="s">
        <v>119</v>
      </c>
      <c r="C57" s="24" t="str">
        <f>IF(G56&lt;0,"负","")&amp;IF(TRUNC(G56)&lt;&gt;G56,TEXT(TRUNC(ABS(G56)),"[DBNUM2]")&amp;"元"&amp;TEXT(LEFT(RIGHT(ROUND(G56*100,0),2),1),"[DBNUM2]")&amp;"角"&amp;TEXT(RIGHT(ROUND(G56*100,0),1),"[DBNUM2]")&amp;"分",TEXT(ABS(G56),"[DBNUM2]")&amp;"元整")</f>
        <v>柒拾捌万零壹拾陆元整</v>
      </c>
      <c r="D57" s="24"/>
      <c r="E57" s="24"/>
      <c r="F57" s="24"/>
      <c r="G57" s="24"/>
      <c r="H57" s="24"/>
    </row>
  </sheetData>
  <mergeCells count="7">
    <mergeCell ref="B1:H1"/>
    <mergeCell ref="B2:H2"/>
    <mergeCell ref="B4:G4"/>
    <mergeCell ref="B5:G5"/>
    <mergeCell ref="B31:G31"/>
    <mergeCell ref="B42:G42"/>
    <mergeCell ref="C57:H57"/>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十二J</cp:lastModifiedBy>
  <dcterms:created xsi:type="dcterms:W3CDTF">2019-03-29T01:24:00Z</dcterms:created>
  <cp:lastPrinted>2019-08-23T07:20:00Z</cp:lastPrinted>
  <dcterms:modified xsi:type="dcterms:W3CDTF">2019-08-27T09:50:56Z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