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280" tabRatio="742" firstSheet="1" activeTab="3"/>
  </bookViews>
  <sheets>
    <sheet name="控制价盖章封面" sheetId="30" state="hidden" r:id="rId1"/>
    <sheet name="工程量清单盖章封面" sheetId="32" r:id="rId2"/>
    <sheet name="汇总表" sheetId="29" state="hidden" r:id="rId3"/>
    <sheet name="投标报价清单" sheetId="33" r:id="rId4"/>
  </sheets>
  <definedNames>
    <definedName name="_xlnm.Print_Area" localSheetId="1">工程量清单盖章封面!$A$1:$R$47</definedName>
    <definedName name="_xlnm.Print_Titles" localSheetId="3">投标报价清单!$1:$3</definedName>
  </definedNames>
  <calcPr calcId="144525"/>
</workbook>
</file>

<file path=xl/sharedStrings.xml><?xml version="1.0" encoding="utf-8"?>
<sst xmlns="http://schemas.openxmlformats.org/spreadsheetml/2006/main" count="158" uniqueCount="97">
  <si>
    <t>广州白云国际机场三期扩建工程飞行区工程-B滑行道延长工程第三方检测质量检测服务项目</t>
  </si>
  <si>
    <t>工程</t>
  </si>
  <si>
    <t>招标控制价</t>
  </si>
  <si>
    <t>_x001e__x001e__x001e_</t>
  </si>
  <si>
    <r>
      <rPr>
        <sz val="12"/>
        <rFont val="宋体"/>
        <charset val="134"/>
      </rPr>
      <t xml:space="preserve"> </t>
    </r>
    <r>
      <rPr>
        <sz val="12"/>
        <rFont val="宋体"/>
        <charset val="134"/>
      </rPr>
      <t xml:space="preserve">                               </t>
    </r>
  </si>
  <si>
    <t>工程造价</t>
  </si>
  <si>
    <t>:</t>
  </si>
  <si>
    <t>咨询企业</t>
  </si>
  <si>
    <t>（单位盖章）</t>
  </si>
  <si>
    <t>（企业资质专用章）</t>
  </si>
  <si>
    <t>法定代表人</t>
  </si>
  <si>
    <t>或其授权人</t>
  </si>
  <si>
    <t>（签字或盖章）</t>
  </si>
  <si>
    <t>编  制  人</t>
  </si>
  <si>
    <t>复  核  人</t>
  </si>
  <si>
    <t>（造价人员签字盖专用章）</t>
  </si>
  <si>
    <t>（造价工程师签字盖专用章）</t>
  </si>
  <si>
    <t>编制时间:</t>
  </si>
  <si>
    <t>年</t>
  </si>
  <si>
    <t>月</t>
  </si>
  <si>
    <t>日</t>
  </si>
  <si>
    <t>复核时间:</t>
  </si>
  <si>
    <t>韶关机场军民合用工程集体停机坪勘察测量服务项目</t>
  </si>
  <si>
    <t>项目</t>
  </si>
  <si>
    <t>招  标  人</t>
  </si>
  <si>
    <t>编制时间</t>
  </si>
  <si>
    <t>复核时间</t>
  </si>
  <si>
    <t>广州白云国际机场三期扩建工程占用耕地耕作层剥离再利用        方案编制服务投标报价汇总表</t>
  </si>
  <si>
    <t>序号</t>
  </si>
  <si>
    <t>项目名称</t>
  </si>
  <si>
    <t>投标报价（元）</t>
  </si>
  <si>
    <t>备注</t>
  </si>
  <si>
    <t>广州白云国际机场三期扩建工程占用耕地耕作层剥离再利用方案编制服务费用小计</t>
  </si>
  <si>
    <t>一</t>
  </si>
  <si>
    <t>广州白云国际机场三期扩建工程占用耕地耕作层剥离再利用方案编制服务投标报价合计</t>
  </si>
  <si>
    <t>投标报价清单</t>
  </si>
  <si>
    <t>项目名称：韶关机场军民合用工程集体停机坪勘察测量服务项目</t>
  </si>
  <si>
    <t>勘查工程</t>
  </si>
  <si>
    <t>工程量</t>
  </si>
  <si>
    <t>单位</t>
  </si>
  <si>
    <t>控制价单价
（元）</t>
  </si>
  <si>
    <t>核工业河源工程勘察院
单价</t>
  </si>
  <si>
    <t>深圳地质建设工程公司
单价</t>
  </si>
  <si>
    <t>招标控制价
合计（元）</t>
  </si>
  <si>
    <t>核工业河源工程勘察院
合计（元）</t>
  </si>
  <si>
    <t>深圳地质建设工程公司</t>
  </si>
  <si>
    <t>投标单价
(元)</t>
  </si>
  <si>
    <t>投标合价
(元)</t>
  </si>
  <si>
    <t>工程测量</t>
  </si>
  <si>
    <t>定点测量</t>
  </si>
  <si>
    <t>组日</t>
  </si>
  <si>
    <t>岩土工程钻探</t>
  </si>
  <si>
    <t>控制孔</t>
  </si>
  <si>
    <t>D≤10</t>
  </si>
  <si>
    <t>m</t>
  </si>
  <si>
    <t>本区为较软岩-较硬岩；岩溶发育地区</t>
  </si>
  <si>
    <t>10﹤D≤15</t>
  </si>
  <si>
    <t>15﹤D≤20</t>
  </si>
  <si>
    <t>20﹤D≤30</t>
  </si>
  <si>
    <t>鉴别孔</t>
  </si>
  <si>
    <t>取土样</t>
  </si>
  <si>
    <t>个</t>
  </si>
  <si>
    <r>
      <rPr>
        <sz val="12"/>
        <rFont val="宋体"/>
        <charset val="134"/>
      </rPr>
      <t>取样深度≤</t>
    </r>
    <r>
      <rPr>
        <sz val="12"/>
        <rFont val="Times New Roman"/>
        <charset val="0"/>
      </rPr>
      <t>30</t>
    </r>
    <r>
      <rPr>
        <sz val="12"/>
        <rFont val="宋体"/>
        <charset val="134"/>
      </rPr>
      <t>；岩溶发育地区</t>
    </r>
  </si>
  <si>
    <t>取水样</t>
  </si>
  <si>
    <t>取石样</t>
  </si>
  <si>
    <t>岩溶发育地区</t>
  </si>
  <si>
    <t>标准贯入试验</t>
  </si>
  <si>
    <t>次</t>
  </si>
  <si>
    <r>
      <rPr>
        <sz val="12"/>
        <rFont val="宋体"/>
        <charset val="134"/>
      </rPr>
      <t>测试深度D≤</t>
    </r>
    <r>
      <rPr>
        <sz val="12"/>
        <rFont val="Times New Roman"/>
        <charset val="0"/>
      </rPr>
      <t>20</t>
    </r>
    <r>
      <rPr>
        <sz val="12"/>
        <rFont val="宋体"/>
        <charset val="134"/>
      </rPr>
      <t>；岩溶发育地区</t>
    </r>
  </si>
  <si>
    <t>水文地质勘察</t>
  </si>
  <si>
    <t>抽水试验</t>
  </si>
  <si>
    <t>台班</t>
  </si>
  <si>
    <t>洗井</t>
  </si>
  <si>
    <t>PVC管</t>
  </si>
  <si>
    <t>工程物探</t>
  </si>
  <si>
    <t>高密度电法</t>
  </si>
  <si>
    <t>钻孔波速测试</t>
  </si>
  <si>
    <t>单孔法；测试深度D≤15</t>
  </si>
  <si>
    <t>室内实验</t>
  </si>
  <si>
    <t>土工试验</t>
  </si>
  <si>
    <t>常规土工试验</t>
  </si>
  <si>
    <t>颗粒分析</t>
  </si>
  <si>
    <t>静止侧压力系数</t>
  </si>
  <si>
    <t>项</t>
  </si>
  <si>
    <t>土的易溶盐</t>
  </si>
  <si>
    <t>水质分析</t>
  </si>
  <si>
    <t>水质全分析</t>
  </si>
  <si>
    <t>岩石试验</t>
  </si>
  <si>
    <t>岩样加工</t>
  </si>
  <si>
    <r>
      <rPr>
        <sz val="12"/>
        <rFont val="Times New Roman"/>
        <charset val="0"/>
      </rPr>
      <t>50</t>
    </r>
    <r>
      <rPr>
        <sz val="12"/>
        <rFont val="宋体"/>
        <charset val="134"/>
      </rPr>
      <t>×</t>
    </r>
    <r>
      <rPr>
        <sz val="12"/>
        <rFont val="Times New Roman"/>
        <charset val="0"/>
      </rPr>
      <t>50</t>
    </r>
    <r>
      <rPr>
        <sz val="12"/>
        <rFont val="宋体"/>
        <charset val="134"/>
      </rPr>
      <t>×</t>
    </r>
    <r>
      <rPr>
        <sz val="12"/>
        <rFont val="Times New Roman"/>
        <charset val="0"/>
      </rPr>
      <t>50mm</t>
    </r>
  </si>
  <si>
    <t>抗压强度</t>
  </si>
  <si>
    <t>组</t>
  </si>
  <si>
    <r>
      <rPr>
        <sz val="12"/>
        <rFont val="宋体"/>
        <charset val="134"/>
      </rPr>
      <t>每组</t>
    </r>
    <r>
      <rPr>
        <sz val="12"/>
        <rFont val="Times New Roman"/>
        <charset val="0"/>
      </rPr>
      <t>3</t>
    </r>
    <r>
      <rPr>
        <sz val="12"/>
        <rFont val="宋体"/>
        <charset val="134"/>
      </rPr>
      <t>块</t>
    </r>
  </si>
  <si>
    <t>不含税费用小计 （1+2+3+4+5）</t>
  </si>
  <si>
    <t>税金</t>
  </si>
  <si>
    <t>含税费用合计</t>
  </si>
  <si>
    <t>1.本项目投标报价已包含为完成各类勘察服务项目所需的各类人工、材料、机械、安装、管理费、利润以及技术规格书、合同等约定包含的风险、责任和义务等全部费用。
2.本项目各阶段的工作内容所对应的的投标报价不得高于公布的控制价限价金额，各服务内容清单均需按照招标文件的约定分别予以报价，若某项内容不报或者报价为0的，则视作该阶段对应工作内容的费用已包含在其他的综合单价或合价费用中，结算时亦不做调整。</t>
  </si>
</sst>
</file>

<file path=xl/styles.xml><?xml version="1.0" encoding="utf-8"?>
<styleSheet xmlns="http://schemas.openxmlformats.org/spreadsheetml/2006/main">
  <numFmts count="6">
    <numFmt numFmtId="44" formatCode="_ &quot;￥&quot;* #,##0.00_ ;_ &quot;￥&quot;* \-#,##0.00_ ;_ &quot;￥&quot;* &quot;-&quot;??_ ;_ @_ "/>
    <numFmt numFmtId="176" formatCode="0.00_ "/>
    <numFmt numFmtId="41" formatCode="_ * #,##0_ ;_ * \-#,##0_ ;_ * &quot;-&quot;_ ;_ @_ "/>
    <numFmt numFmtId="42" formatCode="_ &quot;￥&quot;* #,##0_ ;_ &quot;￥&quot;* \-#,##0_ ;_ &quot;￥&quot;* &quot;-&quot;_ ;_ @_ "/>
    <numFmt numFmtId="43" formatCode="_ * #,##0.00_ ;_ * \-#,##0.00_ ;_ * &quot;-&quot;??_ ;_ @_ "/>
    <numFmt numFmtId="177" formatCode="#,##0.00_ "/>
  </numFmts>
  <fonts count="39">
    <font>
      <sz val="11"/>
      <color theme="1"/>
      <name val="宋体"/>
      <charset val="134"/>
      <scheme val="minor"/>
    </font>
    <font>
      <sz val="12"/>
      <name val="宋体"/>
      <charset val="134"/>
    </font>
    <font>
      <sz val="12"/>
      <name val="宋体"/>
      <charset val="134"/>
      <scheme val="major"/>
    </font>
    <font>
      <b/>
      <sz val="18"/>
      <name val="宋体"/>
      <charset val="134"/>
    </font>
    <font>
      <b/>
      <sz val="18"/>
      <name val="宋体"/>
      <charset val="134"/>
      <scheme val="major"/>
    </font>
    <font>
      <b/>
      <sz val="10"/>
      <name val="宋体"/>
      <charset val="134"/>
      <scheme val="minor"/>
    </font>
    <font>
      <b/>
      <sz val="10"/>
      <name val="宋体"/>
      <charset val="134"/>
      <scheme val="major"/>
    </font>
    <font>
      <b/>
      <sz val="12"/>
      <name val="宋体"/>
      <charset val="134"/>
    </font>
    <font>
      <sz val="12"/>
      <name val="宋体"/>
      <charset val="0"/>
      <scheme val="major"/>
    </font>
    <font>
      <sz val="12"/>
      <name val="Times New Roman"/>
      <charset val="0"/>
    </font>
    <font>
      <sz val="12"/>
      <name val="Times New Roman"/>
      <charset val="134"/>
    </font>
    <font>
      <b/>
      <sz val="12"/>
      <name val="宋体"/>
      <charset val="134"/>
      <scheme val="major"/>
    </font>
    <font>
      <b/>
      <sz val="12"/>
      <name val="Times New Roman"/>
      <charset val="0"/>
    </font>
    <font>
      <b/>
      <sz val="14"/>
      <name val="Times New Roman"/>
      <charset val="0"/>
    </font>
    <font>
      <sz val="16"/>
      <name val="宋体"/>
      <charset val="134"/>
    </font>
    <font>
      <b/>
      <sz val="20"/>
      <name val="宋体"/>
      <charset val="134"/>
    </font>
    <font>
      <sz val="14"/>
      <name val="宋体"/>
      <charset val="134"/>
    </font>
    <font>
      <sz val="10"/>
      <name val="宋体"/>
      <charset val="134"/>
    </font>
    <font>
      <sz val="13"/>
      <name val="宋体"/>
      <charset val="134"/>
    </font>
    <font>
      <b/>
      <sz val="11"/>
      <color theme="1"/>
      <name val="宋体"/>
      <charset val="0"/>
      <scheme val="minor"/>
    </font>
    <font>
      <b/>
      <sz val="11"/>
      <color rgb="FF3F3F3F"/>
      <name val="宋体"/>
      <charset val="0"/>
      <scheme val="minor"/>
    </font>
    <font>
      <i/>
      <sz val="11"/>
      <color rgb="FF7F7F7F"/>
      <name val="宋体"/>
      <charset val="0"/>
      <scheme val="minor"/>
    </font>
    <font>
      <sz val="11"/>
      <color indexed="8"/>
      <name val="宋体"/>
      <charset val="134"/>
    </font>
    <font>
      <sz val="11"/>
      <color theme="1"/>
      <name val="宋体"/>
      <charset val="0"/>
      <scheme val="minor"/>
    </font>
    <font>
      <u/>
      <sz val="11"/>
      <color rgb="FF0000FF"/>
      <name val="宋体"/>
      <charset val="0"/>
      <scheme val="minor"/>
    </font>
    <font>
      <sz val="11"/>
      <color rgb="FF3F3F76"/>
      <name val="宋体"/>
      <charset val="0"/>
      <scheme val="minor"/>
    </font>
    <font>
      <b/>
      <sz val="11"/>
      <color rgb="FFFFFFFF"/>
      <name val="宋体"/>
      <charset val="0"/>
      <scheme val="minor"/>
    </font>
    <font>
      <b/>
      <sz val="11"/>
      <color rgb="FFFA7D0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sz val="11"/>
      <color rgb="FFFF0000"/>
      <name val="宋体"/>
      <charset val="0"/>
      <scheme val="minor"/>
    </font>
    <font>
      <sz val="11"/>
      <color theme="0"/>
      <name val="宋体"/>
      <charset val="0"/>
      <scheme val="minor"/>
    </font>
    <font>
      <b/>
      <sz val="13"/>
      <color theme="3"/>
      <name val="宋体"/>
      <charset val="134"/>
      <scheme val="minor"/>
    </font>
    <font>
      <u/>
      <sz val="11"/>
      <color rgb="FF800080"/>
      <name val="宋体"/>
      <charset val="0"/>
      <scheme val="minor"/>
    </font>
    <font>
      <b/>
      <sz val="18"/>
      <color theme="3"/>
      <name val="宋体"/>
      <charset val="134"/>
      <scheme val="minor"/>
    </font>
    <font>
      <b/>
      <sz val="11"/>
      <color theme="3"/>
      <name val="宋体"/>
      <charset val="134"/>
      <scheme val="minor"/>
    </font>
    <font>
      <b/>
      <sz val="15"/>
      <color theme="3"/>
      <name val="宋体"/>
      <charset val="134"/>
      <scheme val="minor"/>
    </font>
    <font>
      <sz val="11"/>
      <color rgb="FFFA7D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A5A5A5"/>
        <bgColor indexed="64"/>
      </patternFill>
    </fill>
    <fill>
      <patternFill patternType="solid">
        <fgColor rgb="FFFFFFCC"/>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9"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5" tint="0.599993896298105"/>
        <bgColor indexed="64"/>
      </patternFill>
    </fill>
    <fill>
      <patternFill patternType="solid">
        <fgColor theme="8"/>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53">
    <xf numFmtId="0" fontId="0" fillId="0" borderId="0">
      <alignment vertical="center"/>
    </xf>
    <xf numFmtId="42" fontId="0" fillId="0" borderId="0" applyFont="0" applyFill="0" applyBorder="0" applyAlignment="0" applyProtection="0">
      <alignment vertical="center"/>
    </xf>
    <xf numFmtId="0" fontId="23" fillId="6" borderId="0" applyNumberFormat="0" applyBorder="0" applyAlignment="0" applyProtection="0">
      <alignment vertical="center"/>
    </xf>
    <xf numFmtId="0" fontId="25" fillId="7"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6" borderId="0" applyNumberFormat="0" applyBorder="0" applyAlignment="0" applyProtection="0">
      <alignment vertical="center"/>
    </xf>
    <xf numFmtId="0" fontId="28" fillId="10" borderId="0" applyNumberFormat="0" applyBorder="0" applyAlignment="0" applyProtection="0">
      <alignment vertical="center"/>
    </xf>
    <xf numFmtId="43" fontId="0" fillId="0" borderId="0" applyFont="0" applyFill="0" applyBorder="0" applyAlignment="0" applyProtection="0">
      <alignment vertical="center"/>
    </xf>
    <xf numFmtId="0" fontId="32" fillId="1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9" borderId="15" applyNumberFormat="0" applyFont="0" applyAlignment="0" applyProtection="0">
      <alignment vertical="center"/>
    </xf>
    <xf numFmtId="0" fontId="32" fillId="20" borderId="0" applyNumberFormat="0" applyBorder="0" applyAlignment="0" applyProtection="0">
      <alignment vertical="center"/>
    </xf>
    <xf numFmtId="0" fontId="3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7" fillId="0" borderId="16" applyNumberFormat="0" applyFill="0" applyAlignment="0" applyProtection="0">
      <alignment vertical="center"/>
    </xf>
    <xf numFmtId="0" fontId="33" fillId="0" borderId="16" applyNumberFormat="0" applyFill="0" applyAlignment="0" applyProtection="0">
      <alignment vertical="center"/>
    </xf>
    <xf numFmtId="0" fontId="32" fillId="15" borderId="0" applyNumberFormat="0" applyBorder="0" applyAlignment="0" applyProtection="0">
      <alignment vertical="center"/>
    </xf>
    <xf numFmtId="0" fontId="36" fillId="0" borderId="18" applyNumberFormat="0" applyFill="0" applyAlignment="0" applyProtection="0">
      <alignment vertical="center"/>
    </xf>
    <xf numFmtId="0" fontId="32" fillId="25" borderId="0" applyNumberFormat="0" applyBorder="0" applyAlignment="0" applyProtection="0">
      <alignment vertical="center"/>
    </xf>
    <xf numFmtId="0" fontId="20" fillId="2" borderId="12" applyNumberFormat="0" applyAlignment="0" applyProtection="0">
      <alignment vertical="center"/>
    </xf>
    <xf numFmtId="0" fontId="27" fillId="2" borderId="13" applyNumberFormat="0" applyAlignment="0" applyProtection="0">
      <alignment vertical="center"/>
    </xf>
    <xf numFmtId="0" fontId="26" fillId="8" borderId="14" applyNumberFormat="0" applyAlignment="0" applyProtection="0">
      <alignment vertical="center"/>
    </xf>
    <xf numFmtId="0" fontId="23" fillId="17" borderId="0" applyNumberFormat="0" applyBorder="0" applyAlignment="0" applyProtection="0">
      <alignment vertical="center"/>
    </xf>
    <xf numFmtId="0" fontId="32" fillId="14" borderId="0" applyNumberFormat="0" applyBorder="0" applyAlignment="0" applyProtection="0">
      <alignment vertical="center"/>
    </xf>
    <xf numFmtId="0" fontId="38" fillId="0" borderId="17" applyNumberFormat="0" applyFill="0" applyAlignment="0" applyProtection="0">
      <alignment vertical="center"/>
    </xf>
    <xf numFmtId="0" fontId="19" fillId="0" borderId="11" applyNumberFormat="0" applyFill="0" applyAlignment="0" applyProtection="0">
      <alignment vertical="center"/>
    </xf>
    <xf numFmtId="0" fontId="30" fillId="12" borderId="0" applyNumberFormat="0" applyBorder="0" applyAlignment="0" applyProtection="0">
      <alignment vertical="center"/>
    </xf>
    <xf numFmtId="0" fontId="29" fillId="11" borderId="0" applyNumberFormat="0" applyBorder="0" applyAlignment="0" applyProtection="0">
      <alignment vertical="center"/>
    </xf>
    <xf numFmtId="0" fontId="23" fillId="28" borderId="0" applyNumberFormat="0" applyBorder="0" applyAlignment="0" applyProtection="0">
      <alignment vertical="center"/>
    </xf>
    <xf numFmtId="0" fontId="32" fillId="22" borderId="0" applyNumberFormat="0" applyBorder="0" applyAlignment="0" applyProtection="0">
      <alignment vertical="center"/>
    </xf>
    <xf numFmtId="0" fontId="23" fillId="23" borderId="0" applyNumberFormat="0" applyBorder="0" applyAlignment="0" applyProtection="0">
      <alignment vertical="center"/>
    </xf>
    <xf numFmtId="0" fontId="23" fillId="21" borderId="0" applyNumberFormat="0" applyBorder="0" applyAlignment="0" applyProtection="0">
      <alignment vertical="center"/>
    </xf>
    <xf numFmtId="0" fontId="23" fillId="27" borderId="0" applyNumberFormat="0" applyBorder="0" applyAlignment="0" applyProtection="0">
      <alignment vertical="center"/>
    </xf>
    <xf numFmtId="0" fontId="23" fillId="31" borderId="0" applyNumberFormat="0" applyBorder="0" applyAlignment="0" applyProtection="0">
      <alignment vertical="center"/>
    </xf>
    <xf numFmtId="0" fontId="32" fillId="30" borderId="0" applyNumberFormat="0" applyBorder="0" applyAlignment="0" applyProtection="0">
      <alignment vertical="center"/>
    </xf>
    <xf numFmtId="0" fontId="32" fillId="24" borderId="0" applyNumberFormat="0" applyBorder="0" applyAlignment="0" applyProtection="0">
      <alignment vertical="center"/>
    </xf>
    <xf numFmtId="0" fontId="23" fillId="19" borderId="0" applyNumberFormat="0" applyBorder="0" applyAlignment="0" applyProtection="0">
      <alignment vertical="center"/>
    </xf>
    <xf numFmtId="0" fontId="23" fillId="5" borderId="0" applyNumberFormat="0" applyBorder="0" applyAlignment="0" applyProtection="0">
      <alignment vertical="center"/>
    </xf>
    <xf numFmtId="0" fontId="22" fillId="0" borderId="0">
      <alignment vertical="center"/>
    </xf>
    <xf numFmtId="0" fontId="32" fillId="32" borderId="0" applyNumberFormat="0" applyBorder="0" applyAlignment="0" applyProtection="0">
      <alignment vertical="center"/>
    </xf>
    <xf numFmtId="0" fontId="1" fillId="0" borderId="0">
      <alignment vertical="center"/>
    </xf>
    <xf numFmtId="0" fontId="23" fillId="4" borderId="0" applyNumberFormat="0" applyBorder="0" applyAlignment="0" applyProtection="0">
      <alignment vertical="center"/>
    </xf>
    <xf numFmtId="0" fontId="32" fillId="26" borderId="0" applyNumberFormat="0" applyBorder="0" applyAlignment="0" applyProtection="0">
      <alignment vertical="center"/>
    </xf>
    <xf numFmtId="0" fontId="32" fillId="29" borderId="0" applyNumberFormat="0" applyBorder="0" applyAlignment="0" applyProtection="0">
      <alignment vertical="center"/>
    </xf>
    <xf numFmtId="0" fontId="23" fillId="3" borderId="0" applyNumberFormat="0" applyBorder="0" applyAlignment="0" applyProtection="0">
      <alignment vertical="center"/>
    </xf>
    <xf numFmtId="0" fontId="32" fillId="13" borderId="0" applyNumberFormat="0" applyBorder="0" applyAlignment="0" applyProtection="0">
      <alignment vertical="center"/>
    </xf>
    <xf numFmtId="0" fontId="0" fillId="0" borderId="0">
      <alignment vertical="center"/>
    </xf>
    <xf numFmtId="0" fontId="22" fillId="0" borderId="0">
      <alignment vertical="center"/>
    </xf>
  </cellStyleXfs>
  <cellXfs count="93">
    <xf numFmtId="0" fontId="0" fillId="0" borderId="0" xfId="0">
      <alignment vertical="center"/>
    </xf>
    <xf numFmtId="0" fontId="1" fillId="0" borderId="0" xfId="0" applyFont="1" applyFill="1" applyBorder="1" applyAlignment="1">
      <alignment vertical="center"/>
    </xf>
    <xf numFmtId="0" fontId="2" fillId="0" borderId="0" xfId="0" applyNumberFormat="1" applyFont="1" applyFill="1" applyBorder="1" applyAlignment="1">
      <alignment vertical="center"/>
    </xf>
    <xf numFmtId="0" fontId="1" fillId="0" borderId="0" xfId="0" applyFont="1" applyFill="1" applyAlignment="1">
      <alignment vertical="center"/>
    </xf>
    <xf numFmtId="176" fontId="1" fillId="0" borderId="0" xfId="0" applyNumberFormat="1" applyFont="1" applyFill="1" applyBorder="1" applyAlignment="1">
      <alignment horizontal="center" vertical="center"/>
    </xf>
    <xf numFmtId="176" fontId="1" fillId="0" borderId="0" xfId="0" applyNumberFormat="1" applyFont="1" applyFill="1" applyAlignment="1">
      <alignment horizontal="center"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0" xfId="0" applyNumberFormat="1" applyFont="1" applyFill="1" applyBorder="1" applyAlignment="1">
      <alignment horizontal="center" vertical="center"/>
    </xf>
    <xf numFmtId="0" fontId="5" fillId="0" borderId="0" xfId="0" applyFont="1" applyFill="1" applyAlignment="1">
      <alignment horizontal="left" vertical="center" wrapText="1"/>
    </xf>
    <xf numFmtId="0" fontId="6" fillId="0" borderId="0" xfId="0" applyNumberFormat="1" applyFont="1" applyFill="1" applyAlignment="1">
      <alignment horizontal="left"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176" fontId="1" fillId="0" borderId="1" xfId="0" applyNumberFormat="1" applyFont="1" applyFill="1" applyBorder="1" applyAlignment="1">
      <alignment vertical="center" wrapText="1"/>
    </xf>
    <xf numFmtId="0" fontId="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5"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176" fontId="9" fillId="0" borderId="6" xfId="0" applyNumberFormat="1" applyFont="1" applyFill="1" applyBorder="1" applyAlignment="1">
      <alignment horizontal="center" vertical="center" wrapText="1"/>
    </xf>
    <xf numFmtId="176" fontId="9" fillId="0" borderId="7"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1" fillId="0" borderId="8"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8" xfId="0" applyFont="1" applyFill="1" applyBorder="1" applyAlignment="1">
      <alignment horizontal="center" vertical="center"/>
    </xf>
    <xf numFmtId="0" fontId="11" fillId="0" borderId="8" xfId="0" applyNumberFormat="1" applyFont="1" applyFill="1" applyBorder="1" applyAlignment="1">
      <alignment horizontal="center" vertical="center"/>
    </xf>
    <xf numFmtId="0" fontId="1" fillId="0" borderId="0" xfId="0" applyFont="1" applyFill="1" applyAlignment="1">
      <alignment horizontal="left" vertical="center" wrapText="1"/>
    </xf>
    <xf numFmtId="0" fontId="2" fillId="0" borderId="0" xfId="0" applyNumberFormat="1" applyFont="1" applyFill="1" applyAlignment="1">
      <alignment horizontal="left" vertical="center" wrapText="1"/>
    </xf>
    <xf numFmtId="0" fontId="3" fillId="0" borderId="0" xfId="0" applyFont="1" applyFill="1" applyAlignment="1">
      <alignment horizontal="center" vertical="center"/>
    </xf>
    <xf numFmtId="0" fontId="3" fillId="0" borderId="0" xfId="0" applyFont="1" applyFill="1" applyBorder="1" applyAlignment="1">
      <alignment horizontal="left" vertical="center"/>
    </xf>
    <xf numFmtId="176"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left" vertical="center" wrapText="1"/>
    </xf>
    <xf numFmtId="176" fontId="1" fillId="0" borderId="4" xfId="0" applyNumberFormat="1" applyFont="1" applyFill="1" applyBorder="1" applyAlignment="1">
      <alignment horizontal="left" vertical="center" wrapText="1"/>
    </xf>
    <xf numFmtId="176" fontId="1" fillId="0" borderId="5" xfId="0" applyNumberFormat="1" applyFont="1" applyFill="1" applyBorder="1" applyAlignment="1">
      <alignment horizontal="left" vertical="center" wrapText="1"/>
    </xf>
    <xf numFmtId="0" fontId="9" fillId="0" borderId="0" xfId="0"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left" vertical="center"/>
    </xf>
    <xf numFmtId="176" fontId="1" fillId="0" borderId="8" xfId="0" applyNumberFormat="1" applyFont="1" applyFill="1" applyBorder="1" applyAlignment="1">
      <alignment vertical="center" wrapText="1"/>
    </xf>
    <xf numFmtId="176" fontId="9" fillId="0" borderId="1" xfId="0" applyNumberFormat="1" applyFont="1" applyFill="1" applyBorder="1" applyAlignment="1">
      <alignment horizontal="left" vertical="center" wrapText="1"/>
    </xf>
    <xf numFmtId="0" fontId="7" fillId="0" borderId="3"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7" fillId="0" borderId="3" xfId="0" applyFont="1" applyFill="1" applyBorder="1" applyAlignment="1">
      <alignment horizontal="center" vertical="center"/>
    </xf>
    <xf numFmtId="10" fontId="1" fillId="0" borderId="1" xfId="0" applyNumberFormat="1" applyFont="1" applyFill="1" applyBorder="1" applyAlignment="1">
      <alignment horizontal="left" vertical="center"/>
    </xf>
    <xf numFmtId="176" fontId="13"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0" xfId="0" applyFont="1" applyFill="1" applyBorder="1" applyAlignment="1">
      <alignment horizontal="center" vertical="center"/>
    </xf>
    <xf numFmtId="0" fontId="7" fillId="0" borderId="0" xfId="0" applyFont="1" applyFill="1" applyBorder="1" applyAlignment="1">
      <alignment vertical="center"/>
    </xf>
    <xf numFmtId="0" fontId="1" fillId="0" borderId="0" xfId="0" applyFont="1" applyFill="1" applyBorder="1" applyAlignment="1">
      <alignment vertical="center" wrapText="1"/>
    </xf>
    <xf numFmtId="0" fontId="3" fillId="0" borderId="0" xfId="0" applyFont="1" applyFill="1" applyAlignment="1">
      <alignment horizontal="center" vertical="center" wrapText="1"/>
    </xf>
    <xf numFmtId="0" fontId="7" fillId="0" borderId="1" xfId="0" applyFont="1" applyFill="1" applyBorder="1" applyAlignment="1">
      <alignment horizontal="center" vertical="center"/>
    </xf>
    <xf numFmtId="177" fontId="1" fillId="0" borderId="1" xfId="0" applyNumberFormat="1" applyFont="1" applyFill="1" applyBorder="1" applyAlignment="1">
      <alignment vertical="center" wrapText="1"/>
    </xf>
    <xf numFmtId="0" fontId="1" fillId="0" borderId="1" xfId="0" applyFont="1" applyFill="1" applyBorder="1" applyAlignment="1">
      <alignment vertical="center"/>
    </xf>
    <xf numFmtId="0" fontId="7" fillId="0" borderId="1" xfId="0" applyFont="1" applyFill="1" applyBorder="1" applyAlignment="1">
      <alignment vertical="center" wrapText="1"/>
    </xf>
    <xf numFmtId="177" fontId="7" fillId="0" borderId="1" xfId="0" applyNumberFormat="1" applyFont="1" applyFill="1" applyBorder="1" applyAlignment="1">
      <alignment vertical="center" wrapText="1"/>
    </xf>
    <xf numFmtId="0" fontId="7" fillId="0" borderId="1" xfId="0" applyFont="1" applyFill="1" applyBorder="1" applyAlignment="1">
      <alignment vertical="center"/>
    </xf>
    <xf numFmtId="0" fontId="14" fillId="0" borderId="9" xfId="0" applyFont="1" applyFill="1" applyBorder="1" applyAlignment="1">
      <alignment horizontal="center" vertical="center" wrapText="1" shrinkToFit="1"/>
    </xf>
    <xf numFmtId="0" fontId="14" fillId="0" borderId="9" xfId="0" applyFont="1" applyFill="1" applyBorder="1" applyAlignment="1">
      <alignment horizontal="center" vertical="center" shrinkToFit="1"/>
    </xf>
    <xf numFmtId="0" fontId="15" fillId="0" borderId="0" xfId="0" applyFont="1" applyFill="1" applyBorder="1" applyAlignment="1">
      <alignment horizontal="center" vertical="center"/>
    </xf>
    <xf numFmtId="176" fontId="16" fillId="0" borderId="0" xfId="0" applyNumberFormat="1" applyFont="1" applyFill="1" applyBorder="1" applyAlignment="1"/>
    <xf numFmtId="0" fontId="1" fillId="0" borderId="0" xfId="0" applyFont="1" applyFill="1" applyBorder="1" applyAlignment="1">
      <alignment shrinkToFit="1"/>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1" fillId="0" borderId="0" xfId="0" applyFont="1" applyFill="1" applyBorder="1" applyAlignment="1">
      <alignment horizontal="distributed" vertical="center"/>
    </xf>
    <xf numFmtId="0" fontId="1" fillId="0" borderId="0" xfId="0" applyFont="1" applyFill="1" applyBorder="1" applyAlignment="1">
      <alignment horizontal="left" wrapText="1"/>
    </xf>
    <xf numFmtId="0" fontId="1" fillId="0" borderId="9" xfId="0" applyFont="1" applyFill="1" applyBorder="1" applyAlignment="1">
      <alignment horizontal="left" wrapText="1"/>
    </xf>
    <xf numFmtId="0" fontId="17" fillId="0" borderId="0" xfId="0" applyFont="1" applyFill="1" applyBorder="1" applyAlignment="1">
      <alignment vertical="center"/>
    </xf>
    <xf numFmtId="0" fontId="1" fillId="0" borderId="0" xfId="0" applyFont="1" applyFill="1" applyBorder="1" applyAlignment="1">
      <alignment horizontal="left"/>
    </xf>
    <xf numFmtId="0" fontId="1" fillId="0" borderId="9" xfId="0" applyFont="1" applyFill="1" applyBorder="1" applyAlignment="1">
      <alignment horizontal="left"/>
    </xf>
    <xf numFmtId="176" fontId="16" fillId="0" borderId="0" xfId="0" applyNumberFormat="1" applyFont="1" applyFill="1" applyBorder="1" applyAlignment="1">
      <alignment horizontal="center"/>
    </xf>
    <xf numFmtId="0" fontId="1" fillId="0" borderId="0" xfId="0" applyFont="1" applyFill="1" applyBorder="1" applyAlignment="1">
      <alignment horizontal="center" shrinkToFit="1"/>
    </xf>
    <xf numFmtId="0" fontId="18" fillId="0" borderId="9" xfId="0" applyFont="1" applyFill="1" applyBorder="1" applyAlignment="1">
      <alignment horizontal="center" vertical="center" wrapText="1" shrinkToFit="1"/>
    </xf>
    <xf numFmtId="0" fontId="18" fillId="0" borderId="9" xfId="0" applyFont="1" applyFill="1" applyBorder="1" applyAlignment="1">
      <alignment horizontal="center" vertical="center" shrinkToFit="1"/>
    </xf>
    <xf numFmtId="176" fontId="16" fillId="0" borderId="0" xfId="0" applyNumberFormat="1" applyFont="1" applyFill="1" applyBorder="1" applyAlignment="1">
      <alignment horizontal="left"/>
    </xf>
    <xf numFmtId="0" fontId="1" fillId="0" borderId="0" xfId="0" applyFont="1" applyFill="1" applyBorder="1" applyAlignment="1">
      <alignment horizontal="right" vertical="center"/>
    </xf>
    <xf numFmtId="0" fontId="16" fillId="0" borderId="10" xfId="0" applyFont="1" applyFill="1" applyBorder="1" applyAlignment="1">
      <alignment horizontal="left" shrinkToFit="1"/>
    </xf>
    <xf numFmtId="0" fontId="16" fillId="0" borderId="9" xfId="0" applyFont="1" applyFill="1" applyBorder="1" applyAlignment="1">
      <alignment horizontal="left" shrinkToFi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 60" xf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6" xfId="52"/>
  </cellStyles>
  <tableStyles count="0" defaultTableStyle="TableStyleMedium2" defaultPivotStyle="PivotStyleLight16"/>
  <colors>
    <mruColors>
      <color rgb="0092D050"/>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7"/>
  <sheetViews>
    <sheetView workbookViewId="0">
      <selection activeCell="K15" sqref="K15"/>
    </sheetView>
  </sheetViews>
  <sheetFormatPr defaultColWidth="9" defaultRowHeight="15.75"/>
  <cols>
    <col min="1" max="1" width="2" style="1" customWidth="1"/>
    <col min="2" max="2" width="13.3716814159292" style="1" customWidth="1"/>
    <col min="3" max="3" width="0.876106194690266" style="1" customWidth="1"/>
    <col min="4" max="4" width="5.24778761061947" style="1" customWidth="1"/>
    <col min="5" max="9" width="3.3716814159292" style="1" customWidth="1"/>
    <col min="10" max="10" width="9.6283185840708" style="1" customWidth="1"/>
    <col min="11" max="11" width="13.3716814159292" style="1" customWidth="1"/>
    <col min="12" max="12" width="0.876106194690266" style="1" customWidth="1"/>
    <col min="13" max="13" width="5.24778761061947" style="1" customWidth="1"/>
    <col min="14" max="18" width="3.3716814159292" style="1" customWidth="1"/>
    <col min="19" max="19" width="5" style="1" customWidth="1"/>
    <col min="20" max="20" width="0.876106194690266" style="1" customWidth="1"/>
    <col min="21" max="24" width="9" style="1" hidden="1" customWidth="1"/>
    <col min="25" max="16384" width="9" style="1"/>
  </cols>
  <sheetData>
    <row r="1" ht="3.75" customHeight="1"/>
    <row r="4" ht="6.75" customHeight="1"/>
    <row r="5" ht="45" customHeight="1" spans="4:14">
      <c r="D5" s="87" t="s">
        <v>0</v>
      </c>
      <c r="E5" s="88"/>
      <c r="F5" s="88"/>
      <c r="G5" s="88"/>
      <c r="H5" s="88"/>
      <c r="I5" s="88"/>
      <c r="J5" s="88"/>
      <c r="K5" s="88"/>
      <c r="L5" s="88"/>
      <c r="M5" s="88"/>
      <c r="N5" s="77" t="s">
        <v>1</v>
      </c>
    </row>
    <row r="8" ht="25.1" spans="2:18">
      <c r="B8" s="74" t="s">
        <v>2</v>
      </c>
      <c r="C8" s="74"/>
      <c r="D8" s="74"/>
      <c r="E8" s="74"/>
      <c r="F8" s="74"/>
      <c r="G8" s="74"/>
      <c r="H8" s="74"/>
      <c r="I8" s="74"/>
      <c r="J8" s="74"/>
      <c r="K8" s="74"/>
      <c r="L8" s="74"/>
      <c r="M8" s="74"/>
      <c r="N8" s="74"/>
      <c r="O8" s="74"/>
      <c r="P8" s="74"/>
      <c r="Q8" s="74"/>
      <c r="R8" s="74"/>
    </row>
    <row r="11" ht="14.25" customHeight="1" spans="5:21">
      <c r="E11" s="89" t="e">
        <f>汇总表!#REF!</f>
        <v>#REF!</v>
      </c>
      <c r="F11" s="89"/>
      <c r="G11" s="89"/>
      <c r="H11" s="89"/>
      <c r="I11" s="89"/>
      <c r="J11" s="89"/>
      <c r="K11" s="89"/>
      <c r="L11" s="89"/>
      <c r="M11" s="89"/>
      <c r="N11" s="89"/>
      <c r="O11" s="89"/>
      <c r="U11" s="1" t="s">
        <v>3</v>
      </c>
    </row>
    <row r="12" ht="14.25" customHeight="1" spans="1:15">
      <c r="A12" s="90" t="str">
        <f>IF(B8="","",IF(B8="概算价","概算价（小写）:",IF(B8="预算价","预算价（小写）:",IF(B8="招标控制价","招标控制价（小写）:","结算价（小写）:"))))</f>
        <v>招标控制价（小写）:</v>
      </c>
      <c r="B12" s="90"/>
      <c r="C12" s="90"/>
      <c r="D12" s="90"/>
      <c r="E12" s="89"/>
      <c r="F12" s="89"/>
      <c r="G12" s="89"/>
      <c r="H12" s="89"/>
      <c r="I12" s="89"/>
      <c r="J12" s="89"/>
      <c r="K12" s="89"/>
      <c r="L12" s="89"/>
      <c r="M12" s="89"/>
      <c r="N12" s="89"/>
      <c r="O12" s="89"/>
    </row>
    <row r="13" spans="1:15">
      <c r="A13" s="90"/>
      <c r="B13" s="90"/>
      <c r="C13" s="90"/>
      <c r="D13" s="90"/>
      <c r="E13" s="91" t="e">
        <f>IF(A14="","",U14)</f>
        <v>#REF!</v>
      </c>
      <c r="F13" s="91"/>
      <c r="G13" s="91"/>
      <c r="H13" s="91"/>
      <c r="I13" s="91"/>
      <c r="J13" s="91"/>
      <c r="K13" s="91"/>
      <c r="L13" s="91"/>
      <c r="M13" s="91"/>
      <c r="N13" s="91"/>
      <c r="O13" s="91"/>
    </row>
    <row r="14" spans="1:21">
      <c r="A14" s="90" t="str">
        <f>IF(A12="","","(大写）:")</f>
        <v>(大写）:</v>
      </c>
      <c r="B14" s="90"/>
      <c r="C14" s="90"/>
      <c r="D14" s="90"/>
      <c r="E14" s="92"/>
      <c r="F14" s="92"/>
      <c r="G14" s="92"/>
      <c r="H14" s="92"/>
      <c r="I14" s="92"/>
      <c r="J14" s="92"/>
      <c r="K14" s="92"/>
      <c r="L14" s="92"/>
      <c r="M14" s="92"/>
      <c r="N14" s="92"/>
      <c r="O14" s="92"/>
      <c r="U14" s="1" t="e">
        <f>IF(E11="","",IF(E11&lt;0,"金额为负无效",IF((E11=0),"零元整",IF(E11&lt;1,"",TEXT(INT(E11),"[dbnum2]G/通用格式"&amp;"元")&amp;IF(INT(E11*10)-INT(E11)*10=0,"",""))&amp;IF(AND((INT(E11*100)-INT(E11*10)*10)&lt;&gt;0,(INT(E11*10)-INT(E11)*10)=0),"零",IF((INT(E11*10)-INT(E11)*10)=0,"",TEXT(INT(E11*10)-INT(E11)*10,"[dbnum2]G/通用格式"&amp;"角")))&amp;IF((INT(E11*100)-INT(E11*10)*10)=0,"整",TEXT(INT(E11*100)-INT(E11*10)*10,"[dbnum2]G/通用格式"&amp;"分")))))</f>
        <v>#REF!</v>
      </c>
    </row>
    <row r="15" ht="20.25" spans="2:4">
      <c r="B15" s="77"/>
      <c r="C15" s="77"/>
      <c r="D15" s="77"/>
    </row>
    <row r="16" ht="12.75" customHeight="1" spans="10:10">
      <c r="J16" s="1" t="s">
        <v>4</v>
      </c>
    </row>
    <row r="17" spans="4:18">
      <c r="D17" s="80"/>
      <c r="E17" s="80"/>
      <c r="F17" s="80"/>
      <c r="G17" s="80"/>
      <c r="H17" s="80"/>
      <c r="I17" s="80"/>
      <c r="K17" s="79" t="s">
        <v>5</v>
      </c>
      <c r="M17" s="80"/>
      <c r="N17" s="80"/>
      <c r="O17" s="80"/>
      <c r="P17" s="80"/>
      <c r="Q17" s="80"/>
      <c r="R17" s="80"/>
    </row>
    <row r="18" ht="16.5" customHeight="1" spans="2:18">
      <c r="B18" s="79" t="str">
        <f>IF(B8="招标控制价","招标人","建设单位")</f>
        <v>招标人</v>
      </c>
      <c r="C18" s="62" t="s">
        <v>6</v>
      </c>
      <c r="D18" s="81"/>
      <c r="E18" s="81"/>
      <c r="F18" s="81"/>
      <c r="G18" s="81"/>
      <c r="H18" s="81"/>
      <c r="I18" s="81"/>
      <c r="K18" s="79" t="s">
        <v>7</v>
      </c>
      <c r="L18" s="62" t="s">
        <v>6</v>
      </c>
      <c r="M18" s="81"/>
      <c r="N18" s="81"/>
      <c r="O18" s="81"/>
      <c r="P18" s="81"/>
      <c r="Q18" s="81"/>
      <c r="R18" s="81"/>
    </row>
    <row r="20" spans="4:13">
      <c r="D20" s="82" t="s">
        <v>8</v>
      </c>
      <c r="M20" s="82" t="s">
        <v>9</v>
      </c>
    </row>
    <row r="26" spans="2:18">
      <c r="B26" s="79" t="s">
        <v>10</v>
      </c>
      <c r="D26" s="83"/>
      <c r="E26" s="83"/>
      <c r="F26" s="83"/>
      <c r="G26" s="83"/>
      <c r="H26" s="83"/>
      <c r="I26" s="83"/>
      <c r="K26" s="79" t="s">
        <v>10</v>
      </c>
      <c r="M26" s="83"/>
      <c r="N26" s="83"/>
      <c r="O26" s="83"/>
      <c r="P26" s="83"/>
      <c r="Q26" s="83"/>
      <c r="R26" s="83"/>
    </row>
    <row r="27" spans="2:18">
      <c r="B27" s="79" t="s">
        <v>11</v>
      </c>
      <c r="C27" s="62" t="s">
        <v>6</v>
      </c>
      <c r="D27" s="84"/>
      <c r="E27" s="84"/>
      <c r="F27" s="84"/>
      <c r="G27" s="84"/>
      <c r="H27" s="84"/>
      <c r="I27" s="84"/>
      <c r="K27" s="79" t="s">
        <v>11</v>
      </c>
      <c r="L27" s="62" t="s">
        <v>6</v>
      </c>
      <c r="M27" s="84"/>
      <c r="N27" s="84"/>
      <c r="O27" s="84"/>
      <c r="P27" s="84"/>
      <c r="Q27" s="84"/>
      <c r="R27" s="84"/>
    </row>
    <row r="29" spans="4:13">
      <c r="D29" s="82" t="s">
        <v>12</v>
      </c>
      <c r="M29" s="82" t="s">
        <v>12</v>
      </c>
    </row>
    <row r="35" spans="4:18">
      <c r="D35" s="83"/>
      <c r="E35" s="83"/>
      <c r="F35" s="83"/>
      <c r="G35" s="83"/>
      <c r="H35" s="83"/>
      <c r="I35" s="83"/>
      <c r="M35" s="83"/>
      <c r="N35" s="83"/>
      <c r="O35" s="83"/>
      <c r="P35" s="83"/>
      <c r="Q35" s="83"/>
      <c r="R35" s="83"/>
    </row>
    <row r="36" spans="2:18">
      <c r="B36" s="79" t="s">
        <v>13</v>
      </c>
      <c r="C36" s="62" t="s">
        <v>6</v>
      </c>
      <c r="D36" s="84"/>
      <c r="E36" s="84"/>
      <c r="F36" s="84"/>
      <c r="G36" s="84"/>
      <c r="H36" s="84"/>
      <c r="I36" s="84"/>
      <c r="K36" s="79" t="s">
        <v>14</v>
      </c>
      <c r="L36" s="62" t="s">
        <v>6</v>
      </c>
      <c r="M36" s="84"/>
      <c r="N36" s="84"/>
      <c r="O36" s="84"/>
      <c r="P36" s="84"/>
      <c r="Q36" s="84"/>
      <c r="R36" s="84"/>
    </row>
    <row r="38" spans="4:13">
      <c r="D38" s="82" t="s">
        <v>15</v>
      </c>
      <c r="M38" s="82" t="s">
        <v>16</v>
      </c>
    </row>
    <row r="43" spans="2:18">
      <c r="B43" s="1" t="s">
        <v>17</v>
      </c>
      <c r="D43" s="62"/>
      <c r="E43" s="1" t="s">
        <v>18</v>
      </c>
      <c r="F43" s="62"/>
      <c r="G43" s="1" t="s">
        <v>19</v>
      </c>
      <c r="H43" s="62"/>
      <c r="I43" s="1" t="s">
        <v>20</v>
      </c>
      <c r="K43" s="1" t="s">
        <v>21</v>
      </c>
      <c r="M43" s="62"/>
      <c r="N43" s="1" t="s">
        <v>18</v>
      </c>
      <c r="O43" s="62"/>
      <c r="P43" s="1" t="s">
        <v>19</v>
      </c>
      <c r="Q43" s="62"/>
      <c r="R43" s="1" t="s">
        <v>20</v>
      </c>
    </row>
    <row r="47" ht="5.25" customHeight="1"/>
  </sheetData>
  <mergeCells count="13">
    <mergeCell ref="D5:M5"/>
    <mergeCell ref="B8:R8"/>
    <mergeCell ref="A12:D12"/>
    <mergeCell ref="A13:D13"/>
    <mergeCell ref="A14:D14"/>
    <mergeCell ref="D17:I18"/>
    <mergeCell ref="M17:R18"/>
    <mergeCell ref="D26:I27"/>
    <mergeCell ref="M26:R27"/>
    <mergeCell ref="D35:I36"/>
    <mergeCell ref="M35:R36"/>
    <mergeCell ref="E11:O12"/>
    <mergeCell ref="E13:O14"/>
  </mergeCells>
  <pageMargins left="0.590277777777778" right="0.590277777777778"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R47"/>
  <sheetViews>
    <sheetView topLeftCell="A47" workbookViewId="0">
      <selection activeCell="B9" sqref="B9"/>
    </sheetView>
  </sheetViews>
  <sheetFormatPr defaultColWidth="9" defaultRowHeight="15.75"/>
  <cols>
    <col min="1" max="1" width="1.75221238938053" style="1" customWidth="1"/>
    <col min="2" max="2" width="13.3805309734513" style="1" customWidth="1"/>
    <col min="3" max="3" width="1" style="62" customWidth="1"/>
    <col min="4" max="4" width="5.24778761061947" style="1" customWidth="1"/>
    <col min="5" max="9" width="3.38053097345133" style="1" customWidth="1"/>
    <col min="10" max="10" width="10" style="1" customWidth="1"/>
    <col min="11" max="11" width="13.3805309734513" style="1" customWidth="1"/>
    <col min="12" max="12" width="0.884955752212389" style="62" customWidth="1"/>
    <col min="13" max="13" width="5.63716814159292" style="1" customWidth="1"/>
    <col min="14" max="17" width="3.38053097345133" style="1" customWidth="1"/>
    <col min="18" max="18" width="3.75221238938053" style="1" customWidth="1"/>
    <col min="19" max="19" width="5" style="1" customWidth="1"/>
    <col min="20" max="20" width="0.884955752212389" style="1" customWidth="1"/>
    <col min="21" max="16384" width="9" style="1"/>
  </cols>
  <sheetData>
    <row r="1" s="1" customFormat="1" ht="3.75" customHeight="1" spans="3:12">
      <c r="C1" s="62"/>
      <c r="L1" s="62"/>
    </row>
    <row r="2" s="1" customFormat="1" spans="3:12">
      <c r="C2" s="62"/>
      <c r="L2" s="62"/>
    </row>
    <row r="3" s="1" customFormat="1" spans="3:12">
      <c r="C3" s="62"/>
      <c r="L3" s="62"/>
    </row>
    <row r="4" s="1" customFormat="1" ht="6" customHeight="1" spans="3:12">
      <c r="C4" s="62"/>
      <c r="L4" s="62"/>
    </row>
    <row r="5" s="1" customFormat="1" ht="48" customHeight="1" spans="3:14">
      <c r="C5" s="62"/>
      <c r="D5" s="72" t="s">
        <v>22</v>
      </c>
      <c r="E5" s="73"/>
      <c r="F5" s="73"/>
      <c r="G5" s="73"/>
      <c r="H5" s="73"/>
      <c r="I5" s="73"/>
      <c r="J5" s="73"/>
      <c r="K5" s="73"/>
      <c r="L5" s="73"/>
      <c r="M5" s="73"/>
      <c r="N5" s="77" t="s">
        <v>23</v>
      </c>
    </row>
    <row r="6" s="1" customFormat="1" spans="3:12">
      <c r="C6" s="62"/>
      <c r="L6" s="62"/>
    </row>
    <row r="7" s="1" customFormat="1" spans="3:12">
      <c r="C7" s="62"/>
      <c r="L7" s="62"/>
    </row>
    <row r="8" s="1" customFormat="1" ht="25.1" spans="2:18">
      <c r="B8" s="74" t="str">
        <f>IF(D5="","","工程量清单")</f>
        <v>工程量清单</v>
      </c>
      <c r="C8" s="74"/>
      <c r="D8" s="74"/>
      <c r="E8" s="74"/>
      <c r="F8" s="74"/>
      <c r="G8" s="74"/>
      <c r="H8" s="74"/>
      <c r="I8" s="74"/>
      <c r="J8" s="74"/>
      <c r="K8" s="74"/>
      <c r="L8" s="74"/>
      <c r="M8" s="74"/>
      <c r="N8" s="74"/>
      <c r="O8" s="74"/>
      <c r="P8" s="74"/>
      <c r="Q8" s="74"/>
      <c r="R8" s="74"/>
    </row>
    <row r="9" s="1" customFormat="1" spans="3:12">
      <c r="C9" s="62"/>
      <c r="L9" s="62"/>
    </row>
    <row r="10" s="1" customFormat="1" spans="3:12">
      <c r="C10" s="62"/>
      <c r="L10" s="62"/>
    </row>
    <row r="11" s="1" customFormat="1" ht="14.25" customHeight="1" spans="3:15">
      <c r="C11" s="62"/>
      <c r="E11" s="75"/>
      <c r="F11" s="75"/>
      <c r="G11" s="75"/>
      <c r="H11" s="75"/>
      <c r="I11" s="75"/>
      <c r="J11" s="75"/>
      <c r="K11" s="75"/>
      <c r="L11" s="85"/>
      <c r="M11" s="75"/>
      <c r="N11" s="75"/>
      <c r="O11" s="75"/>
    </row>
    <row r="12" s="1" customFormat="1" ht="14.25" customHeight="1" spans="3:15">
      <c r="C12" s="62"/>
      <c r="E12" s="75"/>
      <c r="F12" s="75"/>
      <c r="G12" s="75"/>
      <c r="H12" s="75"/>
      <c r="I12" s="75"/>
      <c r="J12" s="75"/>
      <c r="K12" s="75"/>
      <c r="L12" s="85"/>
      <c r="M12" s="75"/>
      <c r="N12" s="75"/>
      <c r="O12" s="75"/>
    </row>
    <row r="13" s="1" customFormat="1" spans="3:15">
      <c r="C13" s="62"/>
      <c r="E13" s="76"/>
      <c r="F13" s="76"/>
      <c r="G13" s="76"/>
      <c r="H13" s="76"/>
      <c r="I13" s="76"/>
      <c r="J13" s="76"/>
      <c r="K13" s="76"/>
      <c r="L13" s="86"/>
      <c r="M13" s="76"/>
      <c r="N13" s="76"/>
      <c r="O13" s="76"/>
    </row>
    <row r="14" s="1" customFormat="1" spans="3:15">
      <c r="C14" s="62"/>
      <c r="E14" s="76"/>
      <c r="F14" s="76"/>
      <c r="G14" s="76"/>
      <c r="H14" s="76"/>
      <c r="I14" s="76"/>
      <c r="J14" s="76"/>
      <c r="K14" s="76"/>
      <c r="L14" s="86"/>
      <c r="M14" s="76"/>
      <c r="N14" s="76"/>
      <c r="O14" s="76"/>
    </row>
    <row r="15" s="1" customFormat="1" ht="20.25" spans="2:12">
      <c r="B15" s="77"/>
      <c r="C15" s="78"/>
      <c r="D15" s="77"/>
      <c r="L15" s="62"/>
    </row>
    <row r="16" s="1" customFormat="1" spans="3:12">
      <c r="C16" s="62"/>
      <c r="L16" s="62"/>
    </row>
    <row r="17" s="1" customFormat="1" spans="2:18">
      <c r="B17" s="79"/>
      <c r="C17" s="62"/>
      <c r="D17" s="80"/>
      <c r="E17" s="80"/>
      <c r="F17" s="80"/>
      <c r="G17" s="80"/>
      <c r="H17" s="80"/>
      <c r="I17" s="80"/>
      <c r="K17" s="79" t="s">
        <v>5</v>
      </c>
      <c r="L17" s="62"/>
      <c r="M17" s="80"/>
      <c r="N17" s="80"/>
      <c r="O17" s="80"/>
      <c r="P17" s="80"/>
      <c r="Q17" s="80"/>
      <c r="R17" s="80"/>
    </row>
    <row r="18" s="1" customFormat="1" spans="2:18">
      <c r="B18" s="79" t="s">
        <v>24</v>
      </c>
      <c r="C18" s="62" t="s">
        <v>6</v>
      </c>
      <c r="D18" s="81"/>
      <c r="E18" s="81"/>
      <c r="F18" s="81"/>
      <c r="G18" s="81"/>
      <c r="H18" s="81"/>
      <c r="I18" s="81"/>
      <c r="K18" s="79" t="s">
        <v>7</v>
      </c>
      <c r="L18" s="62" t="s">
        <v>6</v>
      </c>
      <c r="M18" s="81"/>
      <c r="N18" s="81"/>
      <c r="O18" s="81"/>
      <c r="P18" s="81"/>
      <c r="Q18" s="81"/>
      <c r="R18" s="81"/>
    </row>
    <row r="19" s="1" customFormat="1" spans="3:12">
      <c r="C19" s="62"/>
      <c r="L19" s="62"/>
    </row>
    <row r="20" s="1" customFormat="1" spans="3:13">
      <c r="C20" s="62"/>
      <c r="D20" s="82" t="s">
        <v>8</v>
      </c>
      <c r="L20" s="62"/>
      <c r="M20" s="82" t="s">
        <v>9</v>
      </c>
    </row>
    <row r="21" s="1" customFormat="1" spans="3:12">
      <c r="C21" s="62"/>
      <c r="L21" s="62"/>
    </row>
    <row r="22" s="1" customFormat="1" spans="3:12">
      <c r="C22" s="62"/>
      <c r="L22" s="62"/>
    </row>
    <row r="23" s="1" customFormat="1" spans="3:12">
      <c r="C23" s="62"/>
      <c r="L23" s="62"/>
    </row>
    <row r="24" s="1" customFormat="1" spans="3:12">
      <c r="C24" s="62"/>
      <c r="L24" s="62"/>
    </row>
    <row r="25" s="1" customFormat="1" spans="3:12">
      <c r="C25" s="62"/>
      <c r="L25" s="62"/>
    </row>
    <row r="26" s="1" customFormat="1" spans="2:18">
      <c r="B26" s="79" t="s">
        <v>10</v>
      </c>
      <c r="C26" s="62"/>
      <c r="D26" s="83"/>
      <c r="E26" s="83"/>
      <c r="F26" s="83"/>
      <c r="G26" s="83"/>
      <c r="H26" s="83"/>
      <c r="I26" s="83"/>
      <c r="K26" s="79" t="s">
        <v>10</v>
      </c>
      <c r="L26" s="62"/>
      <c r="M26" s="83"/>
      <c r="N26" s="83"/>
      <c r="O26" s="83"/>
      <c r="P26" s="83"/>
      <c r="Q26" s="83"/>
      <c r="R26" s="83"/>
    </row>
    <row r="27" s="1" customFormat="1" spans="2:18">
      <c r="B27" s="79" t="s">
        <v>11</v>
      </c>
      <c r="C27" s="62" t="s">
        <v>6</v>
      </c>
      <c r="D27" s="84"/>
      <c r="E27" s="84"/>
      <c r="F27" s="84"/>
      <c r="G27" s="84"/>
      <c r="H27" s="84"/>
      <c r="I27" s="84"/>
      <c r="K27" s="79" t="s">
        <v>11</v>
      </c>
      <c r="L27" s="62" t="s">
        <v>6</v>
      </c>
      <c r="M27" s="84"/>
      <c r="N27" s="84"/>
      <c r="O27" s="84"/>
      <c r="P27" s="84"/>
      <c r="Q27" s="84"/>
      <c r="R27" s="84"/>
    </row>
    <row r="28" s="1" customFormat="1" spans="3:12">
      <c r="C28" s="62"/>
      <c r="L28" s="62"/>
    </row>
    <row r="29" s="1" customFormat="1" spans="3:13">
      <c r="C29" s="62"/>
      <c r="D29" s="82" t="s">
        <v>12</v>
      </c>
      <c r="L29" s="62"/>
      <c r="M29" s="82" t="s">
        <v>12</v>
      </c>
    </row>
    <row r="30" s="1" customFormat="1" spans="3:12">
      <c r="C30" s="62"/>
      <c r="L30" s="62"/>
    </row>
    <row r="31" s="1" customFormat="1" spans="3:12">
      <c r="C31" s="62"/>
      <c r="L31" s="62"/>
    </row>
    <row r="32" s="1" customFormat="1" spans="3:12">
      <c r="C32" s="62"/>
      <c r="L32" s="62"/>
    </row>
    <row r="33" s="1" customFormat="1" spans="3:12">
      <c r="C33" s="62"/>
      <c r="L33" s="62"/>
    </row>
    <row r="34" s="1" customFormat="1" spans="3:12">
      <c r="C34" s="62"/>
      <c r="L34" s="62"/>
    </row>
    <row r="35" s="1" customFormat="1" spans="3:18">
      <c r="C35" s="62"/>
      <c r="D35" s="83"/>
      <c r="E35" s="83"/>
      <c r="F35" s="83"/>
      <c r="G35" s="83"/>
      <c r="H35" s="83"/>
      <c r="I35" s="83"/>
      <c r="L35" s="62"/>
      <c r="M35" s="83"/>
      <c r="N35" s="83"/>
      <c r="O35" s="83"/>
      <c r="P35" s="83"/>
      <c r="Q35" s="83"/>
      <c r="R35" s="83"/>
    </row>
    <row r="36" s="1" customFormat="1" spans="2:18">
      <c r="B36" s="79" t="s">
        <v>13</v>
      </c>
      <c r="C36" s="62" t="s">
        <v>6</v>
      </c>
      <c r="D36" s="84"/>
      <c r="E36" s="84"/>
      <c r="F36" s="84"/>
      <c r="G36" s="84"/>
      <c r="H36" s="84"/>
      <c r="I36" s="84"/>
      <c r="K36" s="79" t="s">
        <v>14</v>
      </c>
      <c r="L36" s="62" t="s">
        <v>6</v>
      </c>
      <c r="M36" s="84"/>
      <c r="N36" s="84"/>
      <c r="O36" s="84"/>
      <c r="P36" s="84"/>
      <c r="Q36" s="84"/>
      <c r="R36" s="84"/>
    </row>
    <row r="37" s="1" customFormat="1" spans="3:12">
      <c r="C37" s="62"/>
      <c r="L37" s="62"/>
    </row>
    <row r="38" s="1" customFormat="1" spans="3:13">
      <c r="C38" s="62"/>
      <c r="D38" s="82" t="s">
        <v>15</v>
      </c>
      <c r="L38" s="62"/>
      <c r="M38" s="82" t="s">
        <v>16</v>
      </c>
    </row>
    <row r="39" s="1" customFormat="1" spans="3:12">
      <c r="C39" s="62"/>
      <c r="L39" s="62"/>
    </row>
    <row r="40" s="1" customFormat="1" spans="3:12">
      <c r="C40" s="62"/>
      <c r="L40" s="62"/>
    </row>
    <row r="41" s="1" customFormat="1" spans="3:12">
      <c r="C41" s="62"/>
      <c r="L41" s="62"/>
    </row>
    <row r="42" s="1" customFormat="1" spans="3:12">
      <c r="C42" s="62"/>
      <c r="L42" s="62"/>
    </row>
    <row r="43" s="1" customFormat="1" spans="2:18">
      <c r="B43" s="1" t="s">
        <v>25</v>
      </c>
      <c r="C43" s="62"/>
      <c r="D43" s="62"/>
      <c r="E43" s="1" t="s">
        <v>18</v>
      </c>
      <c r="F43" s="62"/>
      <c r="G43" s="1" t="s">
        <v>19</v>
      </c>
      <c r="H43" s="62"/>
      <c r="I43" s="1" t="s">
        <v>20</v>
      </c>
      <c r="K43" s="1" t="s">
        <v>26</v>
      </c>
      <c r="L43" s="62"/>
      <c r="M43" s="62"/>
      <c r="N43" s="1" t="s">
        <v>18</v>
      </c>
      <c r="O43" s="62"/>
      <c r="P43" s="1" t="s">
        <v>19</v>
      </c>
      <c r="Q43" s="62"/>
      <c r="R43" s="1" t="s">
        <v>20</v>
      </c>
    </row>
    <row r="44" s="1" customFormat="1" spans="3:12">
      <c r="C44" s="62"/>
      <c r="L44" s="62"/>
    </row>
    <row r="45" s="1" customFormat="1" spans="3:12">
      <c r="C45" s="62"/>
      <c r="L45" s="62"/>
    </row>
    <row r="46" s="1" customFormat="1" spans="3:12">
      <c r="C46" s="62"/>
      <c r="L46" s="62"/>
    </row>
    <row r="47" s="1" customFormat="1" ht="5.25" customHeight="1" spans="3:12">
      <c r="C47" s="62"/>
      <c r="L47" s="62"/>
    </row>
  </sheetData>
  <mergeCells count="8">
    <mergeCell ref="D5:M5"/>
    <mergeCell ref="B8:R8"/>
    <mergeCell ref="D17:I18"/>
    <mergeCell ref="M17:R18"/>
    <mergeCell ref="D26:I27"/>
    <mergeCell ref="M26:R27"/>
    <mergeCell ref="D35:I36"/>
    <mergeCell ref="M35:R36"/>
  </mergeCells>
  <pageMargins left="0.751388888888889" right="0.751388888888889" top="1" bottom="1"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
  <sheetViews>
    <sheetView workbookViewId="0">
      <selection activeCell="B12" sqref="B12"/>
    </sheetView>
  </sheetViews>
  <sheetFormatPr defaultColWidth="8.75221238938053" defaultRowHeight="15.75" outlineLevelRow="3" outlineLevelCol="3"/>
  <cols>
    <col min="1" max="1" width="6" style="62" customWidth="1"/>
    <col min="2" max="2" width="49.3716814159292" style="64" customWidth="1"/>
    <col min="3" max="3" width="20.3716814159292" style="1" customWidth="1"/>
    <col min="4" max="4" width="17.2477876106195" style="1" customWidth="1"/>
    <col min="5" max="16384" width="8.75221238938053" style="1"/>
  </cols>
  <sheetData>
    <row r="1" ht="60" customHeight="1" spans="1:4">
      <c r="A1" s="65" t="s">
        <v>27</v>
      </c>
      <c r="B1" s="65"/>
      <c r="C1" s="65"/>
      <c r="D1" s="65"/>
    </row>
    <row r="2" s="63" customFormat="1" ht="42" customHeight="1" spans="1:4">
      <c r="A2" s="66" t="s">
        <v>28</v>
      </c>
      <c r="B2" s="12" t="s">
        <v>29</v>
      </c>
      <c r="C2" s="46" t="s">
        <v>30</v>
      </c>
      <c r="D2" s="66" t="s">
        <v>31</v>
      </c>
    </row>
    <row r="3" ht="35.1" customHeight="1" spans="1:4">
      <c r="A3" s="11">
        <v>1</v>
      </c>
      <c r="B3" s="33" t="s">
        <v>32</v>
      </c>
      <c r="C3" s="67"/>
      <c r="D3" s="68"/>
    </row>
    <row r="4" s="63" customFormat="1" ht="35.1" customHeight="1" spans="1:4">
      <c r="A4" s="66" t="s">
        <v>33</v>
      </c>
      <c r="B4" s="69" t="s">
        <v>34</v>
      </c>
      <c r="C4" s="70"/>
      <c r="D4" s="71"/>
    </row>
  </sheetData>
  <mergeCells count="1">
    <mergeCell ref="A1:D1"/>
  </mergeCells>
  <pageMargins left="0.554861111111111" right="0.357638888888889" top="0.60625" bottom="0.802777777777778"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7"/>
  <sheetViews>
    <sheetView tabSelected="1" view="pageBreakPreview" zoomScaleNormal="100" topLeftCell="A28" workbookViewId="0">
      <selection activeCell="A34" sqref="A34:O34"/>
    </sheetView>
  </sheetViews>
  <sheetFormatPr defaultColWidth="9" defaultRowHeight="15.75"/>
  <cols>
    <col min="1" max="1" width="6.55752212389381" customWidth="1"/>
    <col min="2" max="2" width="9" style="1"/>
    <col min="3" max="3" width="7.3716814159292" style="1"/>
    <col min="4" max="4" width="12.3362831858407" style="1" customWidth="1"/>
    <col min="5" max="5" width="9.44247787610619" style="2" customWidth="1"/>
    <col min="6" max="6" width="7.88495575221239" style="1" customWidth="1"/>
    <col min="7" max="7" width="12.7787610619469" style="1" customWidth="1"/>
    <col min="8" max="9" width="20.5132743362832" style="3" hidden="1" customWidth="1" outlineLevel="2"/>
    <col min="10" max="10" width="15.2477876106195" style="4" hidden="1" customWidth="1" collapsed="1"/>
    <col min="11" max="11" width="13.9380530973451" style="5" hidden="1" customWidth="1" outlineLevel="1"/>
    <col min="12" max="12" width="15.2477876106195" style="5" hidden="1" customWidth="1" collapsed="1"/>
    <col min="13" max="13" width="12.1150442477876" style="5" customWidth="1"/>
    <col min="14" max="14" width="15.2477876106195" style="5" customWidth="1"/>
    <col min="15" max="15" width="36.4424778761062" style="6" customWidth="1"/>
    <col min="16" max="16" width="11.5044247787611" style="1"/>
    <col min="17" max="17" width="9.3716814159292" style="1"/>
    <col min="18" max="18" width="9" style="1"/>
    <col min="19" max="19" width="13.5398230088496" style="1"/>
    <col min="20" max="16381" width="9" style="1"/>
  </cols>
  <sheetData>
    <row r="1" s="1" customFormat="1" ht="34.9" customHeight="1" spans="2:15">
      <c r="B1" s="7" t="s">
        <v>35</v>
      </c>
      <c r="C1" s="7"/>
      <c r="D1" s="7"/>
      <c r="E1" s="8"/>
      <c r="F1" s="7"/>
      <c r="G1" s="7"/>
      <c r="H1" s="7"/>
      <c r="I1" s="7"/>
      <c r="J1" s="7"/>
      <c r="K1" s="44"/>
      <c r="L1" s="44"/>
      <c r="M1" s="44"/>
      <c r="N1" s="44"/>
      <c r="O1" s="45"/>
    </row>
    <row r="2" s="1" customFormat="1" ht="24" customHeight="1" spans="1:15">
      <c r="A2" s="9" t="s">
        <v>36</v>
      </c>
      <c r="B2" s="9"/>
      <c r="C2" s="9"/>
      <c r="D2" s="9"/>
      <c r="E2" s="10"/>
      <c r="F2" s="9"/>
      <c r="G2" s="9"/>
      <c r="H2" s="9"/>
      <c r="I2" s="9"/>
      <c r="J2" s="9"/>
      <c r="K2" s="9"/>
      <c r="L2" s="9"/>
      <c r="M2" s="9"/>
      <c r="N2" s="9"/>
      <c r="O2" s="9"/>
    </row>
    <row r="3" s="1" customFormat="1" ht="66" customHeight="1" spans="1:15">
      <c r="A3" s="11" t="s">
        <v>28</v>
      </c>
      <c r="B3" s="12" t="s">
        <v>37</v>
      </c>
      <c r="C3" s="12"/>
      <c r="D3" s="12"/>
      <c r="E3" s="12" t="s">
        <v>38</v>
      </c>
      <c r="F3" s="12" t="s">
        <v>39</v>
      </c>
      <c r="G3" s="12" t="s">
        <v>40</v>
      </c>
      <c r="H3" s="12" t="s">
        <v>41</v>
      </c>
      <c r="I3" s="12" t="s">
        <v>42</v>
      </c>
      <c r="J3" s="46" t="s">
        <v>43</v>
      </c>
      <c r="K3" s="46" t="s">
        <v>44</v>
      </c>
      <c r="L3" s="46" t="s">
        <v>45</v>
      </c>
      <c r="M3" s="46" t="s">
        <v>46</v>
      </c>
      <c r="N3" s="46" t="s">
        <v>47</v>
      </c>
      <c r="O3" s="12" t="s">
        <v>31</v>
      </c>
    </row>
    <row r="4" s="1" customFormat="1" ht="31.5" spans="1:15">
      <c r="A4" s="11">
        <v>1</v>
      </c>
      <c r="B4" s="13" t="s">
        <v>48</v>
      </c>
      <c r="C4" s="14" t="s">
        <v>49</v>
      </c>
      <c r="D4" s="15"/>
      <c r="E4" s="16">
        <v>3</v>
      </c>
      <c r="F4" s="13" t="s">
        <v>50</v>
      </c>
      <c r="G4" s="17">
        <v>1000</v>
      </c>
      <c r="H4" s="17">
        <v>10000</v>
      </c>
      <c r="I4" s="17">
        <v>800</v>
      </c>
      <c r="J4" s="17">
        <f>E4*G4</f>
        <v>3000</v>
      </c>
      <c r="K4" s="17">
        <f>H4*E4</f>
        <v>30000</v>
      </c>
      <c r="L4" s="17"/>
      <c r="M4" s="17"/>
      <c r="N4" s="17"/>
      <c r="O4" s="47"/>
    </row>
    <row r="5" s="1" customFormat="1" ht="25.15" customHeight="1" spans="1:15">
      <c r="A5" s="11">
        <v>2</v>
      </c>
      <c r="B5" s="13" t="s">
        <v>51</v>
      </c>
      <c r="C5" s="18" t="s">
        <v>52</v>
      </c>
      <c r="D5" s="19" t="s">
        <v>53</v>
      </c>
      <c r="E5" s="20">
        <v>300</v>
      </c>
      <c r="F5" s="21" t="s">
        <v>54</v>
      </c>
      <c r="G5" s="22">
        <v>150</v>
      </c>
      <c r="H5" s="22">
        <v>94</v>
      </c>
      <c r="I5" s="22"/>
      <c r="J5" s="17">
        <f>E5*G5</f>
        <v>45000</v>
      </c>
      <c r="K5" s="17">
        <v>32900</v>
      </c>
      <c r="L5" s="17"/>
      <c r="M5" s="17"/>
      <c r="N5" s="17"/>
      <c r="O5" s="48" t="s">
        <v>55</v>
      </c>
    </row>
    <row r="6" s="1" customFormat="1" ht="25.15" customHeight="1" spans="1:16">
      <c r="A6" s="11"/>
      <c r="B6" s="13"/>
      <c r="C6" s="23"/>
      <c r="D6" s="19" t="s">
        <v>56</v>
      </c>
      <c r="E6" s="20">
        <v>150</v>
      </c>
      <c r="F6" s="21" t="s">
        <v>54</v>
      </c>
      <c r="G6" s="22">
        <v>160</v>
      </c>
      <c r="H6" s="22">
        <v>141</v>
      </c>
      <c r="I6" s="22"/>
      <c r="J6" s="17">
        <f t="shared" ref="J5:J15" si="0">E6*G6</f>
        <v>24000</v>
      </c>
      <c r="K6" s="17">
        <v>24675</v>
      </c>
      <c r="L6" s="17"/>
      <c r="M6" s="17"/>
      <c r="N6" s="17"/>
      <c r="O6" s="49"/>
      <c r="P6" s="50"/>
    </row>
    <row r="7" s="1" customFormat="1" ht="25.15" customHeight="1" spans="1:16">
      <c r="A7" s="11"/>
      <c r="B7" s="13"/>
      <c r="C7" s="23"/>
      <c r="D7" s="19" t="s">
        <v>57</v>
      </c>
      <c r="E7" s="20">
        <v>150</v>
      </c>
      <c r="F7" s="21" t="s">
        <v>54</v>
      </c>
      <c r="G7" s="22">
        <v>160</v>
      </c>
      <c r="H7" s="22">
        <v>249</v>
      </c>
      <c r="I7" s="22"/>
      <c r="J7" s="17">
        <f t="shared" si="0"/>
        <v>24000</v>
      </c>
      <c r="K7" s="17">
        <v>43575</v>
      </c>
      <c r="L7" s="17"/>
      <c r="M7" s="17"/>
      <c r="N7" s="17"/>
      <c r="O7" s="49"/>
      <c r="P7" s="50"/>
    </row>
    <row r="8" s="1" customFormat="1" ht="25.15" customHeight="1" spans="1:16">
      <c r="A8" s="11"/>
      <c r="B8" s="13"/>
      <c r="C8" s="23"/>
      <c r="D8" s="19" t="s">
        <v>58</v>
      </c>
      <c r="E8" s="20">
        <v>150</v>
      </c>
      <c r="F8" s="21" t="s">
        <v>54</v>
      </c>
      <c r="G8" s="22">
        <v>175</v>
      </c>
      <c r="H8" s="22">
        <v>294</v>
      </c>
      <c r="I8" s="22"/>
      <c r="J8" s="17">
        <f t="shared" si="0"/>
        <v>26250</v>
      </c>
      <c r="K8" s="17">
        <v>51450</v>
      </c>
      <c r="L8" s="17"/>
      <c r="M8" s="17"/>
      <c r="N8" s="17"/>
      <c r="O8" s="49"/>
      <c r="P8" s="50"/>
    </row>
    <row r="9" s="1" customFormat="1" ht="25.15" customHeight="1" spans="1:16">
      <c r="A9" s="11"/>
      <c r="B9" s="13"/>
      <c r="C9" s="22" t="s">
        <v>59</v>
      </c>
      <c r="D9" s="19" t="s">
        <v>53</v>
      </c>
      <c r="E9" s="20">
        <v>650</v>
      </c>
      <c r="F9" s="21" t="s">
        <v>54</v>
      </c>
      <c r="G9" s="22">
        <v>150</v>
      </c>
      <c r="H9" s="22">
        <v>94</v>
      </c>
      <c r="I9" s="22"/>
      <c r="J9" s="17">
        <f t="shared" si="0"/>
        <v>97500</v>
      </c>
      <c r="K9" s="17">
        <v>61100</v>
      </c>
      <c r="L9" s="17"/>
      <c r="M9" s="17"/>
      <c r="N9" s="17"/>
      <c r="O9" s="51" t="s">
        <v>55</v>
      </c>
      <c r="P9" s="50"/>
    </row>
    <row r="10" s="1" customFormat="1" ht="25.15" customHeight="1" spans="1:16">
      <c r="A10" s="11"/>
      <c r="B10" s="13"/>
      <c r="C10" s="22"/>
      <c r="D10" s="19" t="s">
        <v>56</v>
      </c>
      <c r="E10" s="20">
        <v>325</v>
      </c>
      <c r="F10" s="21" t="s">
        <v>54</v>
      </c>
      <c r="G10" s="22">
        <v>160</v>
      </c>
      <c r="H10" s="22">
        <v>141</v>
      </c>
      <c r="I10" s="22"/>
      <c r="J10" s="17">
        <f t="shared" si="0"/>
        <v>52000</v>
      </c>
      <c r="K10" s="17">
        <v>45825</v>
      </c>
      <c r="L10" s="17"/>
      <c r="M10" s="17"/>
      <c r="N10" s="17"/>
      <c r="O10" s="51"/>
      <c r="P10" s="50"/>
    </row>
    <row r="11" s="1" customFormat="1" ht="25.15" customHeight="1" spans="1:16">
      <c r="A11" s="11"/>
      <c r="B11" s="13"/>
      <c r="C11" s="22"/>
      <c r="D11" s="19" t="s">
        <v>57</v>
      </c>
      <c r="E11" s="20">
        <v>325</v>
      </c>
      <c r="F11" s="21" t="s">
        <v>54</v>
      </c>
      <c r="G11" s="22">
        <v>160</v>
      </c>
      <c r="H11" s="22">
        <v>249</v>
      </c>
      <c r="I11" s="22"/>
      <c r="J11" s="17">
        <f t="shared" si="0"/>
        <v>52000</v>
      </c>
      <c r="K11" s="17">
        <v>80925</v>
      </c>
      <c r="L11" s="17"/>
      <c r="M11" s="17"/>
      <c r="N11" s="17"/>
      <c r="O11" s="51"/>
      <c r="P11" s="50"/>
    </row>
    <row r="12" s="1" customFormat="1" ht="25.15" customHeight="1" spans="1:15">
      <c r="A12" s="11"/>
      <c r="B12" s="13"/>
      <c r="C12" s="22" t="s">
        <v>60</v>
      </c>
      <c r="D12" s="22"/>
      <c r="E12" s="16">
        <v>32</v>
      </c>
      <c r="F12" s="13" t="s">
        <v>61</v>
      </c>
      <c r="G12" s="22">
        <v>70</v>
      </c>
      <c r="H12" s="22">
        <v>52</v>
      </c>
      <c r="I12" s="22"/>
      <c r="J12" s="17">
        <f t="shared" si="0"/>
        <v>2240</v>
      </c>
      <c r="K12" s="17">
        <v>1300</v>
      </c>
      <c r="L12" s="17"/>
      <c r="M12" s="17"/>
      <c r="N12" s="17"/>
      <c r="O12" s="51" t="s">
        <v>62</v>
      </c>
    </row>
    <row r="13" s="1" customFormat="1" ht="25.15" customHeight="1" spans="1:15">
      <c r="A13" s="11"/>
      <c r="B13" s="13"/>
      <c r="C13" s="22" t="s">
        <v>63</v>
      </c>
      <c r="D13" s="22"/>
      <c r="E13" s="16">
        <v>5</v>
      </c>
      <c r="F13" s="13" t="s">
        <v>61</v>
      </c>
      <c r="G13" s="22">
        <v>70</v>
      </c>
      <c r="H13" s="22">
        <v>32</v>
      </c>
      <c r="I13" s="22"/>
      <c r="J13" s="17">
        <f t="shared" si="0"/>
        <v>350</v>
      </c>
      <c r="K13" s="17">
        <v>160</v>
      </c>
      <c r="L13" s="17"/>
      <c r="M13" s="17"/>
      <c r="N13" s="17"/>
      <c r="O13" s="51" t="s">
        <v>62</v>
      </c>
    </row>
    <row r="14" s="1" customFormat="1" ht="25.15" customHeight="1" spans="1:15">
      <c r="A14" s="11"/>
      <c r="B14" s="13"/>
      <c r="C14" s="22" t="s">
        <v>64</v>
      </c>
      <c r="D14" s="22"/>
      <c r="E14" s="16">
        <v>18</v>
      </c>
      <c r="F14" s="13" t="s">
        <v>61</v>
      </c>
      <c r="G14" s="22">
        <v>50</v>
      </c>
      <c r="H14" s="22">
        <v>25</v>
      </c>
      <c r="I14" s="22"/>
      <c r="J14" s="17">
        <f t="shared" si="0"/>
        <v>900</v>
      </c>
      <c r="K14" s="17">
        <v>375</v>
      </c>
      <c r="L14" s="17"/>
      <c r="M14" s="17"/>
      <c r="N14" s="17"/>
      <c r="O14" s="51" t="s">
        <v>65</v>
      </c>
    </row>
    <row r="15" s="1" customFormat="1" ht="34" customHeight="1" spans="1:15">
      <c r="A15" s="11"/>
      <c r="B15" s="13"/>
      <c r="C15" s="22" t="s">
        <v>66</v>
      </c>
      <c r="D15" s="22"/>
      <c r="E15" s="24">
        <v>72</v>
      </c>
      <c r="F15" s="13" t="s">
        <v>67</v>
      </c>
      <c r="G15" s="22">
        <v>160</v>
      </c>
      <c r="H15" s="22">
        <v>86</v>
      </c>
      <c r="I15" s="22"/>
      <c r="J15" s="17">
        <f t="shared" si="0"/>
        <v>11520</v>
      </c>
      <c r="K15" s="17">
        <v>6192</v>
      </c>
      <c r="L15" s="17"/>
      <c r="M15" s="17"/>
      <c r="N15" s="17"/>
      <c r="O15" s="51" t="s">
        <v>68</v>
      </c>
    </row>
    <row r="16" s="1" customFormat="1" ht="25.15" customHeight="1" spans="1:15">
      <c r="A16" s="11">
        <v>3</v>
      </c>
      <c r="B16" s="13" t="s">
        <v>69</v>
      </c>
      <c r="C16" s="22" t="s">
        <v>70</v>
      </c>
      <c r="D16" s="22"/>
      <c r="E16" s="20">
        <v>15</v>
      </c>
      <c r="F16" s="13" t="s">
        <v>71</v>
      </c>
      <c r="G16" s="22">
        <v>1050</v>
      </c>
      <c r="H16" s="22">
        <v>840</v>
      </c>
      <c r="I16" s="22"/>
      <c r="J16" s="17">
        <f t="shared" ref="J16:J19" si="1">G16*E16</f>
        <v>15750</v>
      </c>
      <c r="K16" s="17">
        <v>12600</v>
      </c>
      <c r="L16" s="17"/>
      <c r="M16" s="17"/>
      <c r="N16" s="17"/>
      <c r="O16" s="52"/>
    </row>
    <row r="17" s="1" customFormat="1" ht="25.15" customHeight="1" spans="1:15">
      <c r="A17" s="11"/>
      <c r="B17" s="13"/>
      <c r="C17" s="22" t="s">
        <v>72</v>
      </c>
      <c r="D17" s="22"/>
      <c r="E17" s="20">
        <v>10</v>
      </c>
      <c r="F17" s="13" t="s">
        <v>71</v>
      </c>
      <c r="G17" s="22">
        <v>1050</v>
      </c>
      <c r="H17" s="22">
        <v>840</v>
      </c>
      <c r="I17" s="22"/>
      <c r="J17" s="17">
        <f t="shared" si="1"/>
        <v>10500</v>
      </c>
      <c r="K17" s="17">
        <v>8400</v>
      </c>
      <c r="L17" s="17"/>
      <c r="M17" s="17"/>
      <c r="N17" s="17"/>
      <c r="O17" s="52"/>
    </row>
    <row r="18" s="1" customFormat="1" ht="25.15" customHeight="1" spans="1:15">
      <c r="A18" s="11"/>
      <c r="B18" s="13"/>
      <c r="C18" s="22" t="s">
        <v>73</v>
      </c>
      <c r="D18" s="22"/>
      <c r="E18" s="20">
        <v>150</v>
      </c>
      <c r="F18" s="13" t="s">
        <v>54</v>
      </c>
      <c r="G18" s="22">
        <v>43</v>
      </c>
      <c r="H18" s="22">
        <v>37</v>
      </c>
      <c r="I18" s="22"/>
      <c r="J18" s="17">
        <f t="shared" si="1"/>
        <v>6450</v>
      </c>
      <c r="K18" s="17">
        <v>5550</v>
      </c>
      <c r="L18" s="17"/>
      <c r="M18" s="17"/>
      <c r="N18" s="17"/>
      <c r="O18" s="52"/>
    </row>
    <row r="19" s="1" customFormat="1" ht="25.15" customHeight="1" spans="1:15">
      <c r="A19" s="11">
        <v>4</v>
      </c>
      <c r="B19" s="25" t="s">
        <v>74</v>
      </c>
      <c r="C19" s="14" t="s">
        <v>75</v>
      </c>
      <c r="D19" s="15"/>
      <c r="E19" s="26">
        <v>11500</v>
      </c>
      <c r="F19" s="13" t="s">
        <v>61</v>
      </c>
      <c r="G19" s="22">
        <v>45</v>
      </c>
      <c r="H19" s="22">
        <v>27</v>
      </c>
      <c r="I19" s="22"/>
      <c r="J19" s="17">
        <f t="shared" si="1"/>
        <v>517500</v>
      </c>
      <c r="K19" s="17">
        <f>H19*E19</f>
        <v>310500</v>
      </c>
      <c r="L19" s="17"/>
      <c r="M19" s="17"/>
      <c r="N19" s="17"/>
      <c r="O19" s="51"/>
    </row>
    <row r="20" s="1" customFormat="1" ht="25.15" customHeight="1" spans="1:15">
      <c r="A20" s="11"/>
      <c r="B20" s="27"/>
      <c r="C20" s="28" t="s">
        <v>76</v>
      </c>
      <c r="D20" s="29"/>
      <c r="E20" s="16">
        <v>135</v>
      </c>
      <c r="F20" s="30" t="s">
        <v>54</v>
      </c>
      <c r="G20" s="17">
        <v>160</v>
      </c>
      <c r="H20" s="17">
        <v>135</v>
      </c>
      <c r="I20" s="17"/>
      <c r="J20" s="17">
        <f>E20*G20</f>
        <v>21600</v>
      </c>
      <c r="K20" s="17">
        <f>H20*E20</f>
        <v>18225</v>
      </c>
      <c r="L20" s="17"/>
      <c r="M20" s="17"/>
      <c r="N20" s="17"/>
      <c r="O20" s="51" t="s">
        <v>77</v>
      </c>
    </row>
    <row r="21" s="1" customFormat="1" ht="25.15" customHeight="1" spans="1:15">
      <c r="A21" s="11">
        <v>5</v>
      </c>
      <c r="B21" s="13" t="s">
        <v>78</v>
      </c>
      <c r="C21" s="31" t="s">
        <v>79</v>
      </c>
      <c r="D21" s="32"/>
      <c r="E21" s="33"/>
      <c r="F21" s="33"/>
      <c r="G21" s="33"/>
      <c r="H21" s="33"/>
      <c r="I21" s="33"/>
      <c r="J21" s="33"/>
      <c r="K21" s="33"/>
      <c r="L21" s="53"/>
      <c r="M21" s="19"/>
      <c r="N21" s="19"/>
      <c r="O21" s="19"/>
    </row>
    <row r="22" s="1" customFormat="1" ht="25.15" customHeight="1" spans="1:15">
      <c r="A22" s="11"/>
      <c r="B22" s="13"/>
      <c r="C22" s="14" t="s">
        <v>80</v>
      </c>
      <c r="D22" s="15"/>
      <c r="E22" s="16">
        <v>32</v>
      </c>
      <c r="F22" s="13" t="s">
        <v>61</v>
      </c>
      <c r="G22" s="17">
        <v>120</v>
      </c>
      <c r="H22" s="17">
        <v>81</v>
      </c>
      <c r="I22" s="17"/>
      <c r="J22" s="17">
        <f>E22*G22</f>
        <v>3840</v>
      </c>
      <c r="K22" s="17">
        <f t="shared" ref="K22:K25" si="2">E22*H22</f>
        <v>2592</v>
      </c>
      <c r="L22" s="17"/>
      <c r="M22" s="17"/>
      <c r="N22" s="17"/>
      <c r="O22" s="54"/>
    </row>
    <row r="23" s="1" customFormat="1" ht="25.15" customHeight="1" spans="1:15">
      <c r="A23" s="11"/>
      <c r="B23" s="13"/>
      <c r="C23" s="14" t="s">
        <v>81</v>
      </c>
      <c r="D23" s="15"/>
      <c r="E23" s="16">
        <v>32</v>
      </c>
      <c r="F23" s="13" t="s">
        <v>61</v>
      </c>
      <c r="G23" s="17">
        <v>40</v>
      </c>
      <c r="H23" s="17">
        <v>40</v>
      </c>
      <c r="I23" s="17"/>
      <c r="J23" s="17">
        <f>E23*G23</f>
        <v>1280</v>
      </c>
      <c r="K23" s="17">
        <f t="shared" si="2"/>
        <v>1280</v>
      </c>
      <c r="L23" s="17"/>
      <c r="M23" s="17"/>
      <c r="N23" s="17"/>
      <c r="O23" s="54"/>
    </row>
    <row r="24" s="1" customFormat="1" ht="25.15" customHeight="1" spans="1:15">
      <c r="A24" s="11"/>
      <c r="B24" s="13"/>
      <c r="C24" s="14" t="s">
        <v>82</v>
      </c>
      <c r="D24" s="15"/>
      <c r="E24" s="16">
        <v>5</v>
      </c>
      <c r="F24" s="13" t="s">
        <v>83</v>
      </c>
      <c r="G24" s="17">
        <v>300</v>
      </c>
      <c r="H24" s="17">
        <v>258</v>
      </c>
      <c r="I24" s="17"/>
      <c r="J24" s="17">
        <f>E24*G24</f>
        <v>1500</v>
      </c>
      <c r="K24" s="17">
        <f t="shared" si="2"/>
        <v>1290</v>
      </c>
      <c r="L24" s="17"/>
      <c r="M24" s="17"/>
      <c r="N24" s="17"/>
      <c r="O24" s="54"/>
    </row>
    <row r="25" s="1" customFormat="1" ht="25.15" customHeight="1" spans="1:15">
      <c r="A25" s="11"/>
      <c r="B25" s="13"/>
      <c r="C25" s="14" t="s">
        <v>84</v>
      </c>
      <c r="D25" s="15"/>
      <c r="E25" s="16">
        <v>5</v>
      </c>
      <c r="F25" s="13" t="s">
        <v>61</v>
      </c>
      <c r="G25" s="17">
        <v>160</v>
      </c>
      <c r="H25" s="17">
        <v>132</v>
      </c>
      <c r="I25" s="17"/>
      <c r="J25" s="17">
        <f>E25*G25</f>
        <v>800</v>
      </c>
      <c r="K25" s="17">
        <f t="shared" si="2"/>
        <v>660</v>
      </c>
      <c r="L25" s="17"/>
      <c r="M25" s="17"/>
      <c r="N25" s="17"/>
      <c r="O25" s="54"/>
    </row>
    <row r="26" s="1" customFormat="1" ht="25.15" customHeight="1" spans="1:15">
      <c r="A26" s="11"/>
      <c r="B26" s="13"/>
      <c r="C26" s="31" t="s">
        <v>85</v>
      </c>
      <c r="D26" s="32"/>
      <c r="E26" s="34"/>
      <c r="F26" s="33"/>
      <c r="G26" s="33"/>
      <c r="H26" s="33"/>
      <c r="I26" s="33"/>
      <c r="J26" s="33"/>
      <c r="K26" s="33"/>
      <c r="L26" s="53"/>
      <c r="M26" s="19"/>
      <c r="N26" s="19"/>
      <c r="O26" s="19"/>
    </row>
    <row r="27" s="1" customFormat="1" ht="25.15" customHeight="1" spans="1:15">
      <c r="A27" s="11"/>
      <c r="B27" s="13"/>
      <c r="C27" s="14" t="s">
        <v>86</v>
      </c>
      <c r="D27" s="15"/>
      <c r="E27" s="16">
        <v>5</v>
      </c>
      <c r="F27" s="13" t="s">
        <v>61</v>
      </c>
      <c r="G27" s="17">
        <v>450</v>
      </c>
      <c r="H27" s="17">
        <v>380</v>
      </c>
      <c r="I27" s="17"/>
      <c r="J27" s="17">
        <f t="shared" ref="J27:J30" si="3">E27*G27</f>
        <v>2250</v>
      </c>
      <c r="K27" s="17">
        <f>E27*H27</f>
        <v>1900</v>
      </c>
      <c r="L27" s="17"/>
      <c r="M27" s="17"/>
      <c r="N27" s="17"/>
      <c r="O27" s="54"/>
    </row>
    <row r="28" s="1" customFormat="1" ht="25.15" customHeight="1" spans="1:15">
      <c r="A28" s="11"/>
      <c r="B28" s="13"/>
      <c r="C28" s="31" t="s">
        <v>87</v>
      </c>
      <c r="D28" s="32"/>
      <c r="E28" s="34"/>
      <c r="F28" s="33"/>
      <c r="G28" s="33"/>
      <c r="H28" s="33"/>
      <c r="I28" s="53"/>
      <c r="J28" s="53"/>
      <c r="K28" s="53"/>
      <c r="L28" s="53"/>
      <c r="M28" s="19"/>
      <c r="N28" s="19"/>
      <c r="O28" s="19"/>
    </row>
    <row r="29" s="1" customFormat="1" ht="25.15" customHeight="1" spans="1:15">
      <c r="A29" s="11"/>
      <c r="B29" s="13"/>
      <c r="C29" s="14" t="s">
        <v>88</v>
      </c>
      <c r="D29" s="15"/>
      <c r="E29" s="16">
        <v>18</v>
      </c>
      <c r="F29" s="13" t="s">
        <v>61</v>
      </c>
      <c r="G29" s="17">
        <v>35</v>
      </c>
      <c r="H29" s="17">
        <v>35</v>
      </c>
      <c r="I29" s="17"/>
      <c r="J29" s="17">
        <f t="shared" si="3"/>
        <v>630</v>
      </c>
      <c r="K29" s="17">
        <f>H29*E29</f>
        <v>630</v>
      </c>
      <c r="L29" s="17"/>
      <c r="M29" s="17"/>
      <c r="N29" s="17"/>
      <c r="O29" s="54" t="s">
        <v>89</v>
      </c>
    </row>
    <row r="30" s="1" customFormat="1" ht="25.15" customHeight="1" spans="1:15">
      <c r="A30" s="11"/>
      <c r="B30" s="13"/>
      <c r="C30" s="14" t="s">
        <v>90</v>
      </c>
      <c r="D30" s="15"/>
      <c r="E30" s="16">
        <v>18</v>
      </c>
      <c r="F30" s="13" t="s">
        <v>91</v>
      </c>
      <c r="G30" s="17">
        <v>50</v>
      </c>
      <c r="H30" s="17">
        <v>70</v>
      </c>
      <c r="I30" s="17"/>
      <c r="J30" s="17">
        <f t="shared" si="3"/>
        <v>900</v>
      </c>
      <c r="K30" s="17">
        <f>H30*E30</f>
        <v>1260</v>
      </c>
      <c r="L30" s="17"/>
      <c r="M30" s="17"/>
      <c r="N30" s="17"/>
      <c r="O30" s="51" t="s">
        <v>92</v>
      </c>
    </row>
    <row r="31" s="1" customFormat="1" ht="25.15" customHeight="1" spans="1:15">
      <c r="A31" s="31">
        <v>6</v>
      </c>
      <c r="B31" s="35" t="s">
        <v>93</v>
      </c>
      <c r="C31" s="36"/>
      <c r="D31" s="36"/>
      <c r="E31" s="37"/>
      <c r="F31" s="36"/>
      <c r="G31" s="36"/>
      <c r="H31" s="36"/>
      <c r="I31" s="36"/>
      <c r="J31" s="36"/>
      <c r="K31" s="36"/>
      <c r="L31" s="36"/>
      <c r="M31" s="55"/>
      <c r="N31" s="56"/>
      <c r="O31" s="57"/>
    </row>
    <row r="32" s="1" customFormat="1" ht="25.15" customHeight="1" spans="1:15">
      <c r="A32" s="38">
        <v>7</v>
      </c>
      <c r="B32" s="39" t="s">
        <v>94</v>
      </c>
      <c r="C32" s="40"/>
      <c r="D32" s="40"/>
      <c r="E32" s="41"/>
      <c r="F32" s="40"/>
      <c r="G32" s="40"/>
      <c r="H32" s="40"/>
      <c r="I32" s="40"/>
      <c r="J32" s="40"/>
      <c r="K32" s="40"/>
      <c r="L32" s="40"/>
      <c r="M32" s="58"/>
      <c r="N32" s="56"/>
      <c r="O32" s="59"/>
    </row>
    <row r="33" s="1" customFormat="1" ht="25.15" customHeight="1" spans="1:15">
      <c r="A33" s="31">
        <v>8</v>
      </c>
      <c r="B33" s="35" t="s">
        <v>95</v>
      </c>
      <c r="C33" s="36"/>
      <c r="D33" s="36"/>
      <c r="E33" s="37"/>
      <c r="F33" s="36"/>
      <c r="G33" s="36"/>
      <c r="H33" s="36"/>
      <c r="I33" s="36"/>
      <c r="J33" s="36"/>
      <c r="K33" s="36"/>
      <c r="L33" s="36"/>
      <c r="M33" s="55"/>
      <c r="N33" s="60"/>
      <c r="O33" s="61"/>
    </row>
    <row r="34" s="1" customFormat="1" ht="84" customHeight="1" spans="1:15">
      <c r="A34" s="42" t="s">
        <v>96</v>
      </c>
      <c r="B34" s="42"/>
      <c r="C34" s="42"/>
      <c r="D34" s="42"/>
      <c r="E34" s="43"/>
      <c r="F34" s="42"/>
      <c r="G34" s="42"/>
      <c r="H34" s="42"/>
      <c r="I34" s="42"/>
      <c r="J34" s="42"/>
      <c r="K34" s="42"/>
      <c r="L34" s="42"/>
      <c r="M34" s="42"/>
      <c r="N34" s="42"/>
      <c r="O34" s="42"/>
    </row>
    <row r="35" s="1" customFormat="1" spans="5:15">
      <c r="E35" s="2"/>
      <c r="H35" s="3"/>
      <c r="I35" s="3"/>
      <c r="J35" s="4"/>
      <c r="K35" s="5"/>
      <c r="L35" s="5"/>
      <c r="M35" s="5"/>
      <c r="N35" s="5"/>
      <c r="O35" s="62"/>
    </row>
    <row r="36" s="1" customFormat="1" spans="5:15">
      <c r="E36" s="2"/>
      <c r="H36" s="3"/>
      <c r="I36" s="3"/>
      <c r="J36" s="4"/>
      <c r="K36" s="5"/>
      <c r="L36" s="5"/>
      <c r="M36" s="5"/>
      <c r="N36" s="5"/>
      <c r="O36" s="62"/>
    </row>
    <row r="37" s="1" customFormat="1" ht="31.5" customHeight="1" spans="5:15">
      <c r="E37" s="2"/>
      <c r="H37" s="3"/>
      <c r="I37" s="3"/>
      <c r="J37" s="4"/>
      <c r="K37" s="5"/>
      <c r="L37" s="5"/>
      <c r="M37" s="5"/>
      <c r="N37" s="5"/>
      <c r="O37" s="62"/>
    </row>
  </sheetData>
  <mergeCells count="40">
    <mergeCell ref="B1:O1"/>
    <mergeCell ref="A2:O2"/>
    <mergeCell ref="B3:D3"/>
    <mergeCell ref="C4:D4"/>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B31:M31"/>
    <mergeCell ref="B32:M32"/>
    <mergeCell ref="B33:M33"/>
    <mergeCell ref="A34:O34"/>
    <mergeCell ref="A5:A15"/>
    <mergeCell ref="A16:A18"/>
    <mergeCell ref="A19:A20"/>
    <mergeCell ref="A21:A30"/>
    <mergeCell ref="B5:B15"/>
    <mergeCell ref="B16:B18"/>
    <mergeCell ref="B19:B20"/>
    <mergeCell ref="B21:B30"/>
    <mergeCell ref="C5:C8"/>
    <mergeCell ref="C9:C11"/>
    <mergeCell ref="O5:O8"/>
    <mergeCell ref="O9:O11"/>
    <mergeCell ref="O35:O36"/>
  </mergeCells>
  <pageMargins left="0.357638888888889" right="0.161111111111111" top="0.802777777777778" bottom="1" header="0.302777777777778" footer="0.5"/>
  <pageSetup paperSize="9" scale="7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控制价盖章封面</vt:lpstr>
      <vt:lpstr>工程量清单盖章封面</vt:lpstr>
      <vt:lpstr>汇总表</vt:lpstr>
      <vt:lpstr>投标报价清单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常煊罗</dc:creator>
  <cp:lastModifiedBy>Nick.</cp:lastModifiedBy>
  <dcterms:created xsi:type="dcterms:W3CDTF">2019-08-27T09:23:00Z</dcterms:created>
  <cp:lastPrinted>2019-09-10T10:16:00Z</cp:lastPrinted>
  <dcterms:modified xsi:type="dcterms:W3CDTF">2021-07-05T08:20:02Z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KSOReadingLayout">
    <vt:bool>false</vt:bool>
  </property>
  <property fmtid="{D5CDD505-2E9C-101B-9397-08002B2CF9AE}" pid="4" name="ICV">
    <vt:lpwstr>888A61F6F0964BCBB1A72CE24F413A90</vt:lpwstr>
  </property>
</Properties>
</file>